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9180" windowHeight="5010" activeTab="0"/>
  </bookViews>
  <sheets>
    <sheet name="INCISIO&quot;A&quot; (2)" sheetId="1" r:id="rId1"/>
    <sheet name="PRIM QUINCENA" sheetId="2" r:id="rId2"/>
    <sheet name="SEGUNDA QUINCENA" sheetId="3" r:id="rId3"/>
    <sheet name="Hoja2" sheetId="4" r:id="rId4"/>
    <sheet name="Hoja3" sheetId="5" r:id="rId5"/>
  </sheets>
  <definedNames>
    <definedName name="_xlnm.Print_Area" localSheetId="1">'PRIM QUINCENA'!$A$1:$S$117</definedName>
    <definedName name="_xlnm.Print_Area" localSheetId="2">'SEGUNDA QUINCENA'!$A$1:$T$117</definedName>
    <definedName name="_xlnm.Print_Titles" localSheetId="0">'INCISIO"A" (2)'!$1:$1</definedName>
    <definedName name="_xlnm.Print_Titles" localSheetId="1">'PRIM QUINCENA'!$1:$3</definedName>
    <definedName name="_xlnm.Print_Titles" localSheetId="2">'SEGUNDA QUINCENA'!$1:$3</definedName>
  </definedNames>
  <calcPr fullCalcOnLoad="1"/>
</workbook>
</file>

<file path=xl/sharedStrings.xml><?xml version="1.0" encoding="utf-8"?>
<sst xmlns="http://schemas.openxmlformats.org/spreadsheetml/2006/main" count="355" uniqueCount="14">
  <si>
    <t>IMPUESTO</t>
  </si>
  <si>
    <t>Fecha de Vto</t>
  </si>
  <si>
    <t>IIBB mensual</t>
  </si>
  <si>
    <t>Inciso</t>
  </si>
  <si>
    <t>A</t>
  </si>
  <si>
    <t>B</t>
  </si>
  <si>
    <t>IIBB Bimestral</t>
  </si>
  <si>
    <t>Inmobiliario Urb. Edific</t>
  </si>
  <si>
    <t>Inmobiliario Rural</t>
  </si>
  <si>
    <t xml:space="preserve">Período / Cuota </t>
  </si>
  <si>
    <t>16/08/205</t>
  </si>
  <si>
    <t>13/22/2006</t>
  </si>
  <si>
    <t xml:space="preserve">S E G U N D A     Q U I N C E N A    M   A   R   Z   O  </t>
  </si>
  <si>
    <t>P  R  I  M  E  R  A     Q U I N C E N A    M   A   R   Z   O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</si>
</sst>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0.000000"/>
    <numFmt numFmtId="189" formatCode="0.0"/>
    <numFmt numFmtId="190" formatCode="0.000"/>
    <numFmt numFmtId="191" formatCode="0.0000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1" fontId="0" fillId="3" borderId="0" xfId="0" applyNumberFormat="1" applyFill="1" applyAlignment="1">
      <alignment/>
    </xf>
    <xf numFmtId="14" fontId="0" fillId="3" borderId="0" xfId="0" applyNumberFormat="1" applyFill="1" applyAlignment="1">
      <alignment horizontal="center"/>
    </xf>
    <xf numFmtId="184" fontId="0" fillId="3" borderId="0" xfId="0" applyNumberFormat="1" applyFill="1" applyAlignment="1">
      <alignment/>
    </xf>
    <xf numFmtId="0" fontId="0" fillId="3" borderId="0" xfId="0" applyFill="1" applyAlignment="1">
      <alignment/>
    </xf>
    <xf numFmtId="188" fontId="0" fillId="0" borderId="0" xfId="0" applyNumberFormat="1" applyAlignment="1">
      <alignment/>
    </xf>
    <xf numFmtId="188" fontId="0" fillId="3" borderId="0" xfId="0" applyNumberFormat="1" applyFill="1" applyAlignment="1">
      <alignment/>
    </xf>
    <xf numFmtId="0" fontId="0" fillId="2" borderId="2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191" fontId="2" fillId="2" borderId="2" xfId="0" applyNumberFormat="1" applyFont="1" applyFill="1" applyBorder="1" applyAlignment="1">
      <alignment/>
    </xf>
    <xf numFmtId="191" fontId="2" fillId="2" borderId="4" xfId="0" applyNumberFormat="1" applyFont="1" applyFill="1" applyBorder="1" applyAlignment="1">
      <alignment/>
    </xf>
    <xf numFmtId="191" fontId="2" fillId="0" borderId="1" xfId="0" applyNumberFormat="1" applyFont="1" applyBorder="1" applyAlignment="1">
      <alignment/>
    </xf>
    <xf numFmtId="191" fontId="2" fillId="0" borderId="5" xfId="0" applyNumberFormat="1" applyFont="1" applyBorder="1" applyAlignment="1">
      <alignment/>
    </xf>
    <xf numFmtId="191" fontId="2" fillId="2" borderId="1" xfId="0" applyNumberFormat="1" applyFont="1" applyFill="1" applyBorder="1" applyAlignment="1">
      <alignment/>
    </xf>
    <xf numFmtId="191" fontId="2" fillId="2" borderId="5" xfId="0" applyNumberFormat="1" applyFont="1" applyFill="1" applyBorder="1" applyAlignment="1">
      <alignment/>
    </xf>
    <xf numFmtId="191" fontId="2" fillId="2" borderId="1" xfId="0" applyNumberFormat="1" applyFont="1" applyFill="1" applyBorder="1" applyAlignment="1">
      <alignment/>
    </xf>
    <xf numFmtId="191" fontId="2" fillId="2" borderId="5" xfId="0" applyNumberFormat="1" applyFont="1" applyFill="1" applyBorder="1" applyAlignment="1">
      <alignment/>
    </xf>
    <xf numFmtId="191" fontId="2" fillId="0" borderId="3" xfId="0" applyNumberFormat="1" applyFont="1" applyBorder="1" applyAlignment="1">
      <alignment/>
    </xf>
    <xf numFmtId="191" fontId="2" fillId="0" borderId="6" xfId="0" applyNumberFormat="1" applyFont="1" applyBorder="1" applyAlignment="1">
      <alignment/>
    </xf>
    <xf numFmtId="182" fontId="2" fillId="2" borderId="2" xfId="0" applyNumberFormat="1" applyFont="1" applyFill="1" applyBorder="1" applyAlignment="1">
      <alignment/>
    </xf>
    <xf numFmtId="182" fontId="2" fillId="0" borderId="1" xfId="0" applyNumberFormat="1" applyFont="1" applyBorder="1" applyAlignment="1">
      <alignment/>
    </xf>
    <xf numFmtId="182" fontId="2" fillId="2" borderId="1" xfId="0" applyNumberFormat="1" applyFont="1" applyFill="1" applyBorder="1" applyAlignment="1">
      <alignment/>
    </xf>
    <xf numFmtId="182" fontId="2" fillId="2" borderId="1" xfId="0" applyNumberFormat="1" applyFont="1" applyFill="1" applyBorder="1" applyAlignment="1">
      <alignment/>
    </xf>
    <xf numFmtId="182" fontId="2" fillId="2" borderId="7" xfId="0" applyNumberFormat="1" applyFont="1" applyFill="1" applyBorder="1" applyAlignment="1">
      <alignment/>
    </xf>
    <xf numFmtId="182" fontId="2" fillId="0" borderId="8" xfId="0" applyNumberFormat="1" applyFont="1" applyBorder="1" applyAlignment="1">
      <alignment/>
    </xf>
    <xf numFmtId="182" fontId="2" fillId="2" borderId="8" xfId="0" applyNumberFormat="1" applyFont="1" applyFill="1" applyBorder="1" applyAlignment="1">
      <alignment/>
    </xf>
    <xf numFmtId="182" fontId="2" fillId="2" borderId="8" xfId="0" applyNumberFormat="1" applyFont="1" applyFill="1" applyBorder="1" applyAlignment="1">
      <alignment/>
    </xf>
    <xf numFmtId="191" fontId="2" fillId="2" borderId="8" xfId="0" applyNumberFormat="1" applyFont="1" applyFill="1" applyBorder="1" applyAlignment="1">
      <alignment/>
    </xf>
    <xf numFmtId="191" fontId="2" fillId="0" borderId="8" xfId="0" applyNumberFormat="1" applyFont="1" applyBorder="1" applyAlignment="1">
      <alignment/>
    </xf>
    <xf numFmtId="191" fontId="2" fillId="0" borderId="9" xfId="0" applyNumberFormat="1" applyFont="1" applyBorder="1" applyAlignment="1">
      <alignment/>
    </xf>
    <xf numFmtId="182" fontId="2" fillId="0" borderId="9" xfId="0" applyNumberFormat="1" applyFont="1" applyBorder="1" applyAlignment="1">
      <alignment/>
    </xf>
    <xf numFmtId="182" fontId="2" fillId="2" borderId="10" xfId="0" applyNumberFormat="1" applyFont="1" applyFill="1" applyBorder="1" applyAlignment="1">
      <alignment/>
    </xf>
    <xf numFmtId="182" fontId="2" fillId="0" borderId="11" xfId="0" applyNumberFormat="1" applyFont="1" applyBorder="1" applyAlignment="1">
      <alignment/>
    </xf>
    <xf numFmtId="182" fontId="2" fillId="2" borderId="11" xfId="0" applyNumberFormat="1" applyFont="1" applyFill="1" applyBorder="1" applyAlignment="1">
      <alignment/>
    </xf>
    <xf numFmtId="182" fontId="2" fillId="2" borderId="11" xfId="0" applyNumberFormat="1" applyFont="1" applyFill="1" applyBorder="1" applyAlignment="1">
      <alignment/>
    </xf>
    <xf numFmtId="191" fontId="2" fillId="2" borderId="11" xfId="0" applyNumberFormat="1" applyFont="1" applyFill="1" applyBorder="1" applyAlignment="1">
      <alignment/>
    </xf>
    <xf numFmtId="191" fontId="2" fillId="0" borderId="11" xfId="0" applyNumberFormat="1" applyFont="1" applyBorder="1" applyAlignment="1">
      <alignment/>
    </xf>
    <xf numFmtId="191" fontId="2" fillId="0" borderId="12" xfId="0" applyNumberFormat="1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4"/>
  <sheetViews>
    <sheetView tabSelected="1"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1.421875" defaultRowHeight="12.75"/>
  <cols>
    <col min="3" max="3" width="15.421875" style="0" bestFit="1" customWidth="1"/>
    <col min="4" max="4" width="15.421875" style="0" customWidth="1"/>
    <col min="5" max="7" width="12.7109375" style="0" bestFit="1" customWidth="1"/>
    <col min="8" max="8" width="12.7109375" style="0" customWidth="1"/>
    <col min="9" max="12" width="12.7109375" style="0" bestFit="1" customWidth="1"/>
  </cols>
  <sheetData>
    <row r="1" spans="3:12" s="5" customFormat="1" ht="25.5" customHeight="1">
      <c r="C1" s="11">
        <v>38033</v>
      </c>
      <c r="D1" s="11">
        <v>38061</v>
      </c>
      <c r="E1" s="11">
        <v>38065</v>
      </c>
      <c r="F1" s="11">
        <v>38096</v>
      </c>
      <c r="G1" s="11">
        <v>38126</v>
      </c>
      <c r="H1" s="11">
        <v>38152</v>
      </c>
      <c r="I1" s="11">
        <v>38156</v>
      </c>
      <c r="J1" s="11">
        <v>38181</v>
      </c>
      <c r="K1" s="11">
        <v>38187</v>
      </c>
      <c r="L1" s="12">
        <v>38191</v>
      </c>
    </row>
    <row r="2" spans="3:9" ht="12.75">
      <c r="C2" s="13"/>
      <c r="D2" s="13"/>
      <c r="E2" s="13"/>
      <c r="F2" s="13"/>
      <c r="G2" s="13"/>
      <c r="H2" s="13"/>
      <c r="I2" s="13"/>
    </row>
    <row r="3" spans="3:9" ht="12.75">
      <c r="C3" s="13"/>
      <c r="D3" s="13"/>
      <c r="E3" s="13"/>
      <c r="F3" s="13"/>
      <c r="G3" s="13"/>
      <c r="H3" s="13"/>
      <c r="I3" s="13"/>
    </row>
    <row r="4" spans="1:9" ht="12.75">
      <c r="A4" s="14">
        <v>16117</v>
      </c>
      <c r="B4" s="15">
        <v>38033</v>
      </c>
      <c r="C4" s="16">
        <f aca="true" t="shared" si="0" ref="C4:C17">+(A4-$A$4)*(0.02/29)+1</f>
        <v>1</v>
      </c>
      <c r="D4" s="16"/>
      <c r="E4" s="13"/>
      <c r="F4" s="13"/>
      <c r="G4" s="13"/>
      <c r="H4" s="13"/>
      <c r="I4" s="13"/>
    </row>
    <row r="5" spans="1:9" ht="12.75">
      <c r="A5" s="14">
        <v>16118</v>
      </c>
      <c r="B5" s="15">
        <v>38034</v>
      </c>
      <c r="C5" s="16">
        <f t="shared" si="0"/>
        <v>1.0006896551724138</v>
      </c>
      <c r="D5" s="16"/>
      <c r="E5" s="13"/>
      <c r="F5" s="13"/>
      <c r="G5" s="13"/>
      <c r="H5" s="13"/>
      <c r="I5" s="13"/>
    </row>
    <row r="6" spans="1:4" ht="12.75">
      <c r="A6" s="14">
        <v>16119</v>
      </c>
      <c r="B6" s="15">
        <v>38035</v>
      </c>
      <c r="C6" s="16">
        <f t="shared" si="0"/>
        <v>1.0013793103448276</v>
      </c>
      <c r="D6" s="16"/>
    </row>
    <row r="7" spans="1:8" ht="12.75">
      <c r="A7" s="14">
        <v>16120</v>
      </c>
      <c r="B7" s="15">
        <v>38036</v>
      </c>
      <c r="C7" s="16">
        <f t="shared" si="0"/>
        <v>1.0020689655172415</v>
      </c>
      <c r="D7" s="16"/>
      <c r="E7" s="16"/>
      <c r="F7" s="16"/>
      <c r="G7" s="16"/>
      <c r="H7" s="16"/>
    </row>
    <row r="8" spans="1:8" ht="12.75">
      <c r="A8" s="14">
        <v>16121</v>
      </c>
      <c r="B8" s="15">
        <v>38037</v>
      </c>
      <c r="C8" s="16">
        <f t="shared" si="0"/>
        <v>1.0027586206896553</v>
      </c>
      <c r="D8" s="16"/>
      <c r="E8" s="16"/>
      <c r="F8" s="16"/>
      <c r="G8" s="16"/>
      <c r="H8" s="16"/>
    </row>
    <row r="9" spans="1:8" ht="12.75">
      <c r="A9" s="14">
        <v>16122</v>
      </c>
      <c r="B9" s="15">
        <v>38038</v>
      </c>
      <c r="C9" s="16">
        <f t="shared" si="0"/>
        <v>1.0034482758620689</v>
      </c>
      <c r="D9" s="16"/>
      <c r="E9" s="16"/>
      <c r="F9" s="16"/>
      <c r="G9" s="16"/>
      <c r="H9" s="16"/>
    </row>
    <row r="10" spans="1:8" ht="12.75">
      <c r="A10" s="14">
        <v>16123</v>
      </c>
      <c r="B10" s="15">
        <v>38039</v>
      </c>
      <c r="C10" s="16">
        <f t="shared" si="0"/>
        <v>1.0041379310344827</v>
      </c>
      <c r="D10" s="16"/>
      <c r="E10" s="16"/>
      <c r="F10" s="16"/>
      <c r="G10" s="16"/>
      <c r="H10" s="16"/>
    </row>
    <row r="11" spans="1:8" ht="12.75">
      <c r="A11" s="14">
        <v>16124</v>
      </c>
      <c r="B11" s="15">
        <v>38040</v>
      </c>
      <c r="C11" s="16">
        <f t="shared" si="0"/>
        <v>1.0048275862068965</v>
      </c>
      <c r="D11" s="16"/>
      <c r="E11" s="16"/>
      <c r="F11" s="16"/>
      <c r="G11" s="16"/>
      <c r="H11" s="16"/>
    </row>
    <row r="12" spans="1:8" ht="12.75">
      <c r="A12" s="14">
        <v>16125</v>
      </c>
      <c r="B12" s="15">
        <v>38041</v>
      </c>
      <c r="C12" s="16">
        <f t="shared" si="0"/>
        <v>1.0055172413793103</v>
      </c>
      <c r="D12" s="16"/>
      <c r="E12" s="16"/>
      <c r="F12" s="16"/>
      <c r="G12" s="16"/>
      <c r="H12" s="16"/>
    </row>
    <row r="13" spans="1:8" ht="12.75">
      <c r="A13" s="14">
        <v>16126</v>
      </c>
      <c r="B13" s="15">
        <v>38042</v>
      </c>
      <c r="C13" s="16">
        <f t="shared" si="0"/>
        <v>1.0062068965517241</v>
      </c>
      <c r="D13" s="16"/>
      <c r="E13" s="16"/>
      <c r="F13" s="16"/>
      <c r="G13" s="16"/>
      <c r="H13" s="16"/>
    </row>
    <row r="14" spans="1:8" ht="12.75">
      <c r="A14" s="14">
        <v>16127</v>
      </c>
      <c r="B14" s="15">
        <v>38043</v>
      </c>
      <c r="C14" s="16">
        <f t="shared" si="0"/>
        <v>1.006896551724138</v>
      </c>
      <c r="D14" s="16"/>
      <c r="E14" s="16"/>
      <c r="F14" s="16"/>
      <c r="G14" s="16"/>
      <c r="H14" s="16"/>
    </row>
    <row r="15" spans="1:8" ht="12.75">
      <c r="A15" s="14">
        <v>16128</v>
      </c>
      <c r="B15" s="15">
        <v>38044</v>
      </c>
      <c r="C15" s="16">
        <f t="shared" si="0"/>
        <v>1.0075862068965518</v>
      </c>
      <c r="D15" s="16"/>
      <c r="E15" s="16"/>
      <c r="F15" s="16"/>
      <c r="G15" s="16"/>
      <c r="H15" s="16"/>
    </row>
    <row r="16" spans="1:8" ht="12.75">
      <c r="A16" s="14">
        <v>16129</v>
      </c>
      <c r="B16" s="15">
        <v>38045</v>
      </c>
      <c r="C16" s="16">
        <f t="shared" si="0"/>
        <v>1.0082758620689656</v>
      </c>
      <c r="D16" s="16"/>
      <c r="E16" s="16"/>
      <c r="F16" s="16"/>
      <c r="G16" s="16"/>
      <c r="H16" s="16"/>
    </row>
    <row r="17" spans="1:8" ht="12.75">
      <c r="A17" s="14">
        <v>16130</v>
      </c>
      <c r="B17" s="15">
        <v>38046</v>
      </c>
      <c r="C17" s="16">
        <f t="shared" si="0"/>
        <v>1.0089655172413794</v>
      </c>
      <c r="D17" s="16"/>
      <c r="E17" s="16"/>
      <c r="F17" s="16"/>
      <c r="G17" s="16"/>
      <c r="H17" s="16"/>
    </row>
    <row r="18" spans="1:8" ht="12.75">
      <c r="A18" s="14">
        <v>16131</v>
      </c>
      <c r="B18" s="15">
        <v>38047</v>
      </c>
      <c r="C18" s="16">
        <f aca="true" t="shared" si="1" ref="C18:C48">+(($A$17-$A$4)*(0.02/29)+1)*((A18+1-$A$18)*(0.02/31)+1)</f>
        <v>1.009616462736374</v>
      </c>
      <c r="D18" s="16"/>
      <c r="E18" s="16"/>
      <c r="F18" s="16"/>
      <c r="G18" s="16"/>
      <c r="H18" s="16"/>
    </row>
    <row r="19" spans="1:8" ht="12.75">
      <c r="A19" s="14">
        <v>16132</v>
      </c>
      <c r="B19" s="15">
        <v>38048</v>
      </c>
      <c r="C19" s="16">
        <f t="shared" si="1"/>
        <v>1.0102674082313683</v>
      </c>
      <c r="D19" s="16"/>
      <c r="E19" s="16"/>
      <c r="F19" s="16"/>
      <c r="G19" s="16"/>
      <c r="H19" s="16"/>
    </row>
    <row r="20" spans="1:8" ht="12.75">
      <c r="A20" s="14">
        <v>16133</v>
      </c>
      <c r="B20" s="15">
        <v>38049</v>
      </c>
      <c r="C20" s="16">
        <f t="shared" si="1"/>
        <v>1.0109183537263626</v>
      </c>
      <c r="D20" s="16"/>
      <c r="E20" s="16"/>
      <c r="F20" s="16"/>
      <c r="G20" s="16"/>
      <c r="H20" s="16"/>
    </row>
    <row r="21" spans="1:8" ht="12.75">
      <c r="A21" s="14">
        <v>16134</v>
      </c>
      <c r="B21" s="15">
        <v>38050</v>
      </c>
      <c r="C21" s="16">
        <f t="shared" si="1"/>
        <v>1.0115692992213572</v>
      </c>
      <c r="D21" s="16"/>
      <c r="E21" s="16"/>
      <c r="F21" s="16"/>
      <c r="G21" s="16"/>
      <c r="H21" s="16"/>
    </row>
    <row r="22" spans="1:8" ht="12.75">
      <c r="A22" s="14">
        <v>16135</v>
      </c>
      <c r="B22" s="15">
        <v>38051</v>
      </c>
      <c r="C22" s="16">
        <f t="shared" si="1"/>
        <v>1.0122202447163515</v>
      </c>
      <c r="D22" s="16"/>
      <c r="E22" s="16"/>
      <c r="F22" s="16"/>
      <c r="G22" s="16"/>
      <c r="H22" s="16"/>
    </row>
    <row r="23" spans="1:8" ht="12.75">
      <c r="A23" s="14">
        <v>16136</v>
      </c>
      <c r="B23" s="15">
        <v>38052</v>
      </c>
      <c r="C23" s="16">
        <f t="shared" si="1"/>
        <v>1.012871190211346</v>
      </c>
      <c r="D23" s="16"/>
      <c r="E23" s="16"/>
      <c r="F23" s="16"/>
      <c r="G23" s="16"/>
      <c r="H23" s="16"/>
    </row>
    <row r="24" spans="1:8" ht="12.75">
      <c r="A24" s="14">
        <v>16137</v>
      </c>
      <c r="B24" s="15">
        <v>38053</v>
      </c>
      <c r="C24" s="16">
        <f t="shared" si="1"/>
        <v>1.0135221357063404</v>
      </c>
      <c r="D24" s="16"/>
      <c r="E24" s="16"/>
      <c r="F24" s="16"/>
      <c r="G24" s="16"/>
      <c r="H24" s="16"/>
    </row>
    <row r="25" spans="1:8" ht="12.75">
      <c r="A25" s="14">
        <v>16138</v>
      </c>
      <c r="B25" s="15">
        <v>38054</v>
      </c>
      <c r="C25" s="16">
        <f t="shared" si="1"/>
        <v>1.014173081201335</v>
      </c>
      <c r="D25" s="16"/>
      <c r="E25" s="16"/>
      <c r="F25" s="16"/>
      <c r="G25" s="16"/>
      <c r="H25" s="16"/>
    </row>
    <row r="26" spans="1:8" ht="12.75">
      <c r="A26" s="14">
        <v>16139</v>
      </c>
      <c r="B26" s="15">
        <v>38055</v>
      </c>
      <c r="C26" s="16">
        <f t="shared" si="1"/>
        <v>1.0148240266963293</v>
      </c>
      <c r="D26" s="16"/>
      <c r="E26" s="16"/>
      <c r="F26" s="16"/>
      <c r="G26" s="16"/>
      <c r="H26" s="16"/>
    </row>
    <row r="27" spans="1:8" ht="12.75">
      <c r="A27" s="14">
        <v>16140</v>
      </c>
      <c r="B27" s="15">
        <v>38056</v>
      </c>
      <c r="C27" s="16">
        <f t="shared" si="1"/>
        <v>1.0154749721913237</v>
      </c>
      <c r="D27" s="16"/>
      <c r="E27" s="16"/>
      <c r="F27" s="16"/>
      <c r="G27" s="16"/>
      <c r="H27" s="16"/>
    </row>
    <row r="28" spans="1:8" ht="12.75">
      <c r="A28" s="14">
        <v>16141</v>
      </c>
      <c r="B28" s="15">
        <v>38057</v>
      </c>
      <c r="C28" s="16">
        <f t="shared" si="1"/>
        <v>1.0161259176863182</v>
      </c>
      <c r="D28" s="16"/>
      <c r="E28" s="16"/>
      <c r="F28" s="16"/>
      <c r="G28" s="16"/>
      <c r="H28" s="16"/>
    </row>
    <row r="29" spans="1:8" ht="12.75">
      <c r="A29" s="14">
        <v>16142</v>
      </c>
      <c r="B29" s="15">
        <v>38058</v>
      </c>
      <c r="C29" s="16">
        <f t="shared" si="1"/>
        <v>1.0167768631813128</v>
      </c>
      <c r="D29" s="16"/>
      <c r="E29" s="16"/>
      <c r="F29" s="16"/>
      <c r="G29" s="16"/>
      <c r="H29" s="16"/>
    </row>
    <row r="30" spans="1:8" ht="12.75">
      <c r="A30" s="14">
        <v>16143</v>
      </c>
      <c r="B30" s="15">
        <v>38059</v>
      </c>
      <c r="C30" s="16">
        <f t="shared" si="1"/>
        <v>1.017427808676307</v>
      </c>
      <c r="D30" s="16"/>
      <c r="E30" s="16"/>
      <c r="F30" s="16"/>
      <c r="G30" s="16"/>
      <c r="H30" s="16"/>
    </row>
    <row r="31" spans="1:8" ht="12.75">
      <c r="A31" s="14">
        <v>16144</v>
      </c>
      <c r="B31" s="15">
        <v>38060</v>
      </c>
      <c r="C31" s="16">
        <f t="shared" si="1"/>
        <v>1.0180787541713014</v>
      </c>
      <c r="D31" s="16"/>
      <c r="E31" s="16"/>
      <c r="F31" s="16"/>
      <c r="G31" s="16"/>
      <c r="H31" s="16"/>
    </row>
    <row r="32" spans="1:8" ht="12.75">
      <c r="A32" s="14">
        <v>16145</v>
      </c>
      <c r="B32" s="15">
        <v>38061</v>
      </c>
      <c r="C32" s="16">
        <f t="shared" si="1"/>
        <v>1.018729699666296</v>
      </c>
      <c r="D32" s="16">
        <f aca="true" t="shared" si="2" ref="D32:D48">+((A32-$A$32)*(0.02/31)+1)</f>
        <v>1</v>
      </c>
      <c r="E32" s="16"/>
      <c r="F32" s="16"/>
      <c r="G32" s="16"/>
      <c r="H32" s="16"/>
    </row>
    <row r="33" spans="1:8" ht="12.75">
      <c r="A33" s="14">
        <v>16146</v>
      </c>
      <c r="B33" s="15">
        <v>38062</v>
      </c>
      <c r="C33" s="16">
        <f t="shared" si="1"/>
        <v>1.0193806451612903</v>
      </c>
      <c r="D33" s="16">
        <f t="shared" si="2"/>
        <v>1.0006451612903227</v>
      </c>
      <c r="E33" s="16"/>
      <c r="F33" s="16"/>
      <c r="G33" s="16"/>
      <c r="H33" s="16"/>
    </row>
    <row r="34" spans="1:8" ht="12.75">
      <c r="A34" s="14">
        <v>16147</v>
      </c>
      <c r="B34" s="15">
        <v>38063</v>
      </c>
      <c r="C34" s="16">
        <f t="shared" si="1"/>
        <v>1.020031590656285</v>
      </c>
      <c r="D34" s="16">
        <f t="shared" si="2"/>
        <v>1.001290322580645</v>
      </c>
      <c r="E34" s="16"/>
      <c r="F34" s="16"/>
      <c r="G34" s="16"/>
      <c r="H34" s="16"/>
    </row>
    <row r="35" spans="1:8" ht="12.75">
      <c r="A35" s="14">
        <v>16148</v>
      </c>
      <c r="B35" s="15">
        <v>38064</v>
      </c>
      <c r="C35" s="16">
        <f t="shared" si="1"/>
        <v>1.0206825361512795</v>
      </c>
      <c r="D35" s="16">
        <f t="shared" si="2"/>
        <v>1.0019354838709678</v>
      </c>
      <c r="E35" s="16"/>
      <c r="F35" s="16"/>
      <c r="G35" s="16"/>
      <c r="H35" s="16"/>
    </row>
    <row r="36" spans="1:8" ht="12.75">
      <c r="A36" s="14">
        <v>16149</v>
      </c>
      <c r="B36" s="15">
        <v>38065</v>
      </c>
      <c r="C36" s="16">
        <f t="shared" si="1"/>
        <v>1.0213334816462736</v>
      </c>
      <c r="D36" s="16">
        <f t="shared" si="2"/>
        <v>1.0025806451612904</v>
      </c>
      <c r="E36" s="16">
        <f aca="true" t="shared" si="3" ref="E36:E48">+((A36-$A$36)*(0.02/31)+1)</f>
        <v>1</v>
      </c>
      <c r="F36" s="16"/>
      <c r="G36" s="16"/>
      <c r="H36" s="16"/>
    </row>
    <row r="37" spans="1:8" ht="12.75">
      <c r="A37" s="14">
        <v>16150</v>
      </c>
      <c r="B37" s="15">
        <v>38066</v>
      </c>
      <c r="C37" s="16">
        <f t="shared" si="1"/>
        <v>1.0219844271412681</v>
      </c>
      <c r="D37" s="16">
        <f t="shared" si="2"/>
        <v>1.0032258064516129</v>
      </c>
      <c r="E37" s="16">
        <f t="shared" si="3"/>
        <v>1.0006451612903227</v>
      </c>
      <c r="F37" s="16"/>
      <c r="G37" s="16"/>
      <c r="H37" s="16"/>
    </row>
    <row r="38" spans="1:8" ht="12.75">
      <c r="A38" s="14">
        <v>16151</v>
      </c>
      <c r="B38" s="15">
        <v>38067</v>
      </c>
      <c r="C38" s="16">
        <f t="shared" si="1"/>
        <v>1.0226353726362625</v>
      </c>
      <c r="D38" s="16">
        <f t="shared" si="2"/>
        <v>1.0038709677419355</v>
      </c>
      <c r="E38" s="16">
        <f t="shared" si="3"/>
        <v>1.001290322580645</v>
      </c>
      <c r="F38" s="16"/>
      <c r="G38" s="16"/>
      <c r="H38" s="16"/>
    </row>
    <row r="39" spans="1:8" ht="12.75">
      <c r="A39" s="14">
        <v>16152</v>
      </c>
      <c r="B39" s="15">
        <v>38068</v>
      </c>
      <c r="C39" s="16">
        <f t="shared" si="1"/>
        <v>1.023286318131257</v>
      </c>
      <c r="D39" s="16">
        <f t="shared" si="2"/>
        <v>1.004516129032258</v>
      </c>
      <c r="E39" s="16">
        <f t="shared" si="3"/>
        <v>1.0019354838709678</v>
      </c>
      <c r="F39" s="16"/>
      <c r="G39" s="16"/>
      <c r="H39" s="16"/>
    </row>
    <row r="40" spans="1:8" ht="12.75">
      <c r="A40" s="14">
        <v>16153</v>
      </c>
      <c r="B40" s="15">
        <v>38069</v>
      </c>
      <c r="C40" s="16">
        <f t="shared" si="1"/>
        <v>1.0239372636262516</v>
      </c>
      <c r="D40" s="16">
        <f t="shared" si="2"/>
        <v>1.0051612903225806</v>
      </c>
      <c r="E40" s="16">
        <f t="shared" si="3"/>
        <v>1.0025806451612904</v>
      </c>
      <c r="F40" s="16"/>
      <c r="G40" s="16"/>
      <c r="H40" s="16"/>
    </row>
    <row r="41" spans="1:8" ht="12.75">
      <c r="A41" s="14">
        <v>16154</v>
      </c>
      <c r="B41" s="15">
        <v>38070</v>
      </c>
      <c r="C41" s="16">
        <f t="shared" si="1"/>
        <v>1.024588209121246</v>
      </c>
      <c r="D41" s="16">
        <f t="shared" si="2"/>
        <v>1.0058064516129033</v>
      </c>
      <c r="E41" s="16">
        <f t="shared" si="3"/>
        <v>1.0032258064516129</v>
      </c>
      <c r="F41" s="16"/>
      <c r="G41" s="16"/>
      <c r="H41" s="16"/>
    </row>
    <row r="42" spans="1:8" ht="12.75">
      <c r="A42" s="14">
        <v>16155</v>
      </c>
      <c r="B42" s="15">
        <v>38071</v>
      </c>
      <c r="C42" s="16">
        <f t="shared" si="1"/>
        <v>1.0252391546162403</v>
      </c>
      <c r="D42" s="16">
        <f t="shared" si="2"/>
        <v>1.0064516129032257</v>
      </c>
      <c r="E42" s="16">
        <f t="shared" si="3"/>
        <v>1.0038709677419355</v>
      </c>
      <c r="F42" s="16"/>
      <c r="G42" s="16"/>
      <c r="H42" s="16"/>
    </row>
    <row r="43" spans="1:8" ht="12.75">
      <c r="A43" s="14">
        <v>16156</v>
      </c>
      <c r="B43" s="15">
        <v>38072</v>
      </c>
      <c r="C43" s="16">
        <f t="shared" si="1"/>
        <v>1.0258901001112348</v>
      </c>
      <c r="D43" s="16">
        <f t="shared" si="2"/>
        <v>1.0070967741935484</v>
      </c>
      <c r="E43" s="16">
        <f t="shared" si="3"/>
        <v>1.004516129032258</v>
      </c>
      <c r="F43" s="16"/>
      <c r="G43" s="16"/>
      <c r="H43" s="16"/>
    </row>
    <row r="44" spans="1:8" ht="12.75">
      <c r="A44" s="14">
        <v>16157</v>
      </c>
      <c r="B44" s="15">
        <v>38073</v>
      </c>
      <c r="C44" s="16">
        <f t="shared" si="1"/>
        <v>1.0265410456062292</v>
      </c>
      <c r="D44" s="16">
        <f t="shared" si="2"/>
        <v>1.007741935483871</v>
      </c>
      <c r="E44" s="16">
        <f t="shared" si="3"/>
        <v>1.0051612903225806</v>
      </c>
      <c r="F44" s="16"/>
      <c r="G44" s="16"/>
      <c r="H44" s="16"/>
    </row>
    <row r="45" spans="1:8" ht="12.75">
      <c r="A45" s="14">
        <v>16158</v>
      </c>
      <c r="B45" s="15">
        <v>38074</v>
      </c>
      <c r="C45" s="16">
        <f t="shared" si="1"/>
        <v>1.0271919911012237</v>
      </c>
      <c r="D45" s="16">
        <f t="shared" si="2"/>
        <v>1.0083870967741935</v>
      </c>
      <c r="E45" s="16">
        <f t="shared" si="3"/>
        <v>1.0058064516129033</v>
      </c>
      <c r="F45" s="16"/>
      <c r="G45" s="16"/>
      <c r="H45" s="16"/>
    </row>
    <row r="46" spans="1:8" ht="12.75">
      <c r="A46" s="14">
        <v>16159</v>
      </c>
      <c r="B46" s="15">
        <v>38075</v>
      </c>
      <c r="C46" s="16">
        <f t="shared" si="1"/>
        <v>1.0278429365962183</v>
      </c>
      <c r="D46" s="16">
        <f t="shared" si="2"/>
        <v>1.0090322580645161</v>
      </c>
      <c r="E46" s="16">
        <f t="shared" si="3"/>
        <v>1.0064516129032257</v>
      </c>
      <c r="F46" s="16"/>
      <c r="G46" s="16"/>
      <c r="H46" s="16"/>
    </row>
    <row r="47" spans="1:8" ht="12.75">
      <c r="A47" s="14">
        <v>16160</v>
      </c>
      <c r="B47" s="15">
        <v>38076</v>
      </c>
      <c r="C47" s="16">
        <f t="shared" si="1"/>
        <v>1.0284938820912124</v>
      </c>
      <c r="D47" s="16">
        <f t="shared" si="2"/>
        <v>1.0096774193548388</v>
      </c>
      <c r="E47" s="16">
        <f t="shared" si="3"/>
        <v>1.0070967741935484</v>
      </c>
      <c r="F47" s="16"/>
      <c r="G47" s="16"/>
      <c r="H47" s="16"/>
    </row>
    <row r="48" spans="1:8" ht="12.75">
      <c r="A48" s="14">
        <v>16161</v>
      </c>
      <c r="B48" s="15">
        <v>38077</v>
      </c>
      <c r="C48" s="16">
        <f t="shared" si="1"/>
        <v>1.029144827586207</v>
      </c>
      <c r="D48" s="16">
        <f t="shared" si="2"/>
        <v>1.0103225806451612</v>
      </c>
      <c r="E48" s="16">
        <f t="shared" si="3"/>
        <v>1.007741935483871</v>
      </c>
      <c r="F48" s="16"/>
      <c r="G48" s="16"/>
      <c r="H48" s="16"/>
    </row>
    <row r="49" spans="1:8" ht="12.75">
      <c r="A49" s="14">
        <v>16162</v>
      </c>
      <c r="B49" s="15">
        <v>38078</v>
      </c>
      <c r="C49" s="16">
        <f aca="true" t="shared" si="4" ref="C49:C78">+(($A$17-$A$4)*(0.02/29)+1)*(1.02)*((A49+1-$A$49)*(0.04/30)+1)</f>
        <v>1.0305170206896552</v>
      </c>
      <c r="D49" s="16">
        <f aca="true" t="shared" si="5" ref="D49:D78">+(($A$48-$A$32)*(0.02/31)+1)*((A49+1-$A$49)*(0.02/30)+1)</f>
        <v>1.010996129032258</v>
      </c>
      <c r="E49" s="16">
        <f aca="true" t="shared" si="6" ref="E49:E78">+(($A$48-$A$36)*(0.02/31)+1)*((A49+1-$A$49)*(0.02/30)+1)</f>
        <v>1.0084137634408603</v>
      </c>
      <c r="F49" s="16"/>
      <c r="G49" s="16"/>
      <c r="H49" s="16"/>
    </row>
    <row r="50" spans="1:8" ht="12.75">
      <c r="A50" s="14">
        <v>16163</v>
      </c>
      <c r="B50" s="15">
        <v>38079</v>
      </c>
      <c r="C50" s="16">
        <f t="shared" si="4"/>
        <v>1.0318892137931035</v>
      </c>
      <c r="D50" s="16">
        <f t="shared" si="5"/>
        <v>1.0116696774193548</v>
      </c>
      <c r="E50" s="16">
        <f t="shared" si="6"/>
        <v>1.0090855913978496</v>
      </c>
      <c r="F50" s="16"/>
      <c r="G50" s="16"/>
      <c r="H50" s="16"/>
    </row>
    <row r="51" spans="1:8" ht="12.75">
      <c r="A51" s="14">
        <v>16164</v>
      </c>
      <c r="B51" s="15">
        <v>38080</v>
      </c>
      <c r="C51" s="16">
        <f t="shared" si="4"/>
        <v>1.0332614068965518</v>
      </c>
      <c r="D51" s="16">
        <f t="shared" si="5"/>
        <v>1.0123432258064515</v>
      </c>
      <c r="E51" s="16">
        <f t="shared" si="6"/>
        <v>1.0097574193548389</v>
      </c>
      <c r="F51" s="16"/>
      <c r="G51" s="16"/>
      <c r="H51" s="16"/>
    </row>
    <row r="52" spans="1:8" ht="12.75">
      <c r="A52" s="14">
        <v>16165</v>
      </c>
      <c r="B52" s="15">
        <v>38081</v>
      </c>
      <c r="C52" s="16">
        <f t="shared" si="4"/>
        <v>1.0346336</v>
      </c>
      <c r="D52" s="16">
        <f t="shared" si="5"/>
        <v>1.0130167741935483</v>
      </c>
      <c r="E52" s="16">
        <f t="shared" si="6"/>
        <v>1.010429247311828</v>
      </c>
      <c r="F52" s="16"/>
      <c r="G52" s="16"/>
      <c r="H52" s="16"/>
    </row>
    <row r="53" spans="1:8" ht="12.75">
      <c r="A53" s="14">
        <v>16166</v>
      </c>
      <c r="B53" s="15">
        <v>38082</v>
      </c>
      <c r="C53" s="16">
        <f t="shared" si="4"/>
        <v>1.0360057931034483</v>
      </c>
      <c r="D53" s="16">
        <f t="shared" si="5"/>
        <v>1.0136903225806453</v>
      </c>
      <c r="E53" s="16">
        <f t="shared" si="6"/>
        <v>1.0111010752688174</v>
      </c>
      <c r="F53" s="16"/>
      <c r="G53" s="16"/>
      <c r="H53" s="16"/>
    </row>
    <row r="54" spans="1:8" ht="12.75">
      <c r="A54" s="14">
        <v>16167</v>
      </c>
      <c r="B54" s="15">
        <v>38083</v>
      </c>
      <c r="C54" s="16">
        <f t="shared" si="4"/>
        <v>1.0373779862068966</v>
      </c>
      <c r="D54" s="16">
        <f t="shared" si="5"/>
        <v>1.0143638709677418</v>
      </c>
      <c r="E54" s="16">
        <f t="shared" si="6"/>
        <v>1.0117729032258065</v>
      </c>
      <c r="F54" s="16"/>
      <c r="G54" s="16"/>
      <c r="H54" s="16"/>
    </row>
    <row r="55" spans="1:8" ht="12.75">
      <c r="A55" s="14">
        <v>16168</v>
      </c>
      <c r="B55" s="15">
        <v>38084</v>
      </c>
      <c r="C55" s="16">
        <f t="shared" si="4"/>
        <v>1.038750179310345</v>
      </c>
      <c r="D55" s="16">
        <f t="shared" si="5"/>
        <v>1.0150374193548386</v>
      </c>
      <c r="E55" s="16">
        <f t="shared" si="6"/>
        <v>1.0124447311827958</v>
      </c>
      <c r="F55" s="16"/>
      <c r="G55" s="16"/>
      <c r="H55" s="16"/>
    </row>
    <row r="56" spans="1:8" ht="12.75">
      <c r="A56" s="14">
        <v>16169</v>
      </c>
      <c r="B56" s="15">
        <v>38085</v>
      </c>
      <c r="C56" s="16">
        <f t="shared" si="4"/>
        <v>1.0401223724137931</v>
      </c>
      <c r="D56" s="16">
        <f t="shared" si="5"/>
        <v>1.0157109677419356</v>
      </c>
      <c r="E56" s="16">
        <f t="shared" si="6"/>
        <v>1.013116559139785</v>
      </c>
      <c r="F56" s="16"/>
      <c r="G56" s="16"/>
      <c r="H56" s="16"/>
    </row>
    <row r="57" spans="1:8" ht="12.75">
      <c r="A57" s="14">
        <v>16170</v>
      </c>
      <c r="B57" s="15">
        <v>38086</v>
      </c>
      <c r="C57" s="16">
        <f t="shared" si="4"/>
        <v>1.0414945655172414</v>
      </c>
      <c r="D57" s="16">
        <f t="shared" si="5"/>
        <v>1.0163845161290321</v>
      </c>
      <c r="E57" s="16">
        <f t="shared" si="6"/>
        <v>1.0137883870967743</v>
      </c>
      <c r="F57" s="16"/>
      <c r="G57" s="16"/>
      <c r="H57" s="16"/>
    </row>
    <row r="58" spans="1:8" ht="12.75">
      <c r="A58" s="14">
        <v>16171</v>
      </c>
      <c r="B58" s="15">
        <v>38087</v>
      </c>
      <c r="C58" s="16">
        <f t="shared" si="4"/>
        <v>1.04286675862069</v>
      </c>
      <c r="D58" s="16">
        <f t="shared" si="5"/>
        <v>1.017058064516129</v>
      </c>
      <c r="E58" s="16">
        <f t="shared" si="6"/>
        <v>1.0144602150537634</v>
      </c>
      <c r="F58" s="16"/>
      <c r="G58" s="16"/>
      <c r="H58" s="16"/>
    </row>
    <row r="59" spans="1:8" ht="12.75">
      <c r="A59" s="14">
        <v>16172</v>
      </c>
      <c r="B59" s="15">
        <v>38088</v>
      </c>
      <c r="C59" s="16">
        <f t="shared" si="4"/>
        <v>1.044238951724138</v>
      </c>
      <c r="D59" s="16">
        <f t="shared" si="5"/>
        <v>1.017731612903226</v>
      </c>
      <c r="E59" s="16">
        <f t="shared" si="6"/>
        <v>1.0151320430107529</v>
      </c>
      <c r="F59" s="16"/>
      <c r="G59" s="16"/>
      <c r="H59" s="16"/>
    </row>
    <row r="60" spans="1:8" ht="12.75">
      <c r="A60" s="14">
        <v>16173</v>
      </c>
      <c r="B60" s="15">
        <v>38089</v>
      </c>
      <c r="C60" s="16">
        <f t="shared" si="4"/>
        <v>1.0456111448275862</v>
      </c>
      <c r="D60" s="16">
        <f t="shared" si="5"/>
        <v>1.0184051612903224</v>
      </c>
      <c r="E60" s="16">
        <f t="shared" si="6"/>
        <v>1.015803870967742</v>
      </c>
      <c r="F60" s="16"/>
      <c r="G60" s="16"/>
      <c r="H60" s="16"/>
    </row>
    <row r="61" spans="1:8" ht="12.75">
      <c r="A61" s="14">
        <v>16174</v>
      </c>
      <c r="B61" s="15">
        <v>38090</v>
      </c>
      <c r="C61" s="16">
        <f t="shared" si="4"/>
        <v>1.0469833379310347</v>
      </c>
      <c r="D61" s="16">
        <f t="shared" si="5"/>
        <v>1.0190787096774192</v>
      </c>
      <c r="E61" s="16">
        <f t="shared" si="6"/>
        <v>1.0164756989247312</v>
      </c>
      <c r="F61" s="16"/>
      <c r="G61" s="16"/>
      <c r="H61" s="16"/>
    </row>
    <row r="62" spans="1:8" ht="12.75">
      <c r="A62" s="14">
        <v>16175</v>
      </c>
      <c r="B62" s="15">
        <v>38091</v>
      </c>
      <c r="C62" s="16">
        <f t="shared" si="4"/>
        <v>1.0483555310344828</v>
      </c>
      <c r="D62" s="16">
        <f t="shared" si="5"/>
        <v>1.0197522580645162</v>
      </c>
      <c r="E62" s="16">
        <f t="shared" si="6"/>
        <v>1.0171475268817205</v>
      </c>
      <c r="F62" s="16"/>
      <c r="G62" s="16"/>
      <c r="H62" s="16"/>
    </row>
    <row r="63" spans="1:8" ht="12.75">
      <c r="A63" s="14">
        <v>16176</v>
      </c>
      <c r="B63" s="15">
        <v>38092</v>
      </c>
      <c r="C63" s="16">
        <f t="shared" si="4"/>
        <v>1.049727724137931</v>
      </c>
      <c r="D63" s="16">
        <f t="shared" si="5"/>
        <v>1.020425806451613</v>
      </c>
      <c r="E63" s="16">
        <f t="shared" si="6"/>
        <v>1.0178193548387098</v>
      </c>
      <c r="F63" s="16"/>
      <c r="G63" s="16"/>
      <c r="H63" s="16"/>
    </row>
    <row r="64" spans="1:8" ht="12.75">
      <c r="A64" s="14">
        <v>16177</v>
      </c>
      <c r="B64" s="15">
        <v>38093</v>
      </c>
      <c r="C64" s="16">
        <f t="shared" si="4"/>
        <v>1.0510999172413795</v>
      </c>
      <c r="D64" s="16">
        <f t="shared" si="5"/>
        <v>1.0210993548387095</v>
      </c>
      <c r="E64" s="16">
        <f t="shared" si="6"/>
        <v>1.0184911827956988</v>
      </c>
      <c r="F64" s="16"/>
      <c r="G64" s="16"/>
      <c r="H64" s="16"/>
    </row>
    <row r="65" spans="1:8" ht="12.75">
      <c r="A65" s="14">
        <v>16178</v>
      </c>
      <c r="B65" s="15">
        <v>38094</v>
      </c>
      <c r="C65" s="16">
        <f t="shared" si="4"/>
        <v>1.0524721103448276</v>
      </c>
      <c r="D65" s="16">
        <f t="shared" si="5"/>
        <v>1.0217729032258065</v>
      </c>
      <c r="E65" s="16">
        <f t="shared" si="6"/>
        <v>1.0191630107526883</v>
      </c>
      <c r="F65" s="16"/>
      <c r="G65" s="16"/>
      <c r="H65" s="16"/>
    </row>
    <row r="66" spans="1:8" ht="12.75">
      <c r="A66" s="14">
        <v>16179</v>
      </c>
      <c r="B66" s="15">
        <v>38095</v>
      </c>
      <c r="C66" s="16">
        <f t="shared" si="4"/>
        <v>1.0538443034482758</v>
      </c>
      <c r="D66" s="16">
        <f t="shared" si="5"/>
        <v>1.0224464516129033</v>
      </c>
      <c r="E66" s="16">
        <f t="shared" si="6"/>
        <v>1.0198348387096774</v>
      </c>
      <c r="F66" s="16"/>
      <c r="G66" s="16"/>
      <c r="H66" s="16"/>
    </row>
    <row r="67" spans="1:8" ht="12.75">
      <c r="A67" s="14">
        <v>16180</v>
      </c>
      <c r="B67" s="15">
        <v>38096</v>
      </c>
      <c r="C67" s="16">
        <f t="shared" si="4"/>
        <v>1.0552164965517243</v>
      </c>
      <c r="D67" s="16">
        <f t="shared" si="5"/>
        <v>1.0231199999999998</v>
      </c>
      <c r="E67" s="16">
        <f t="shared" si="6"/>
        <v>1.0205066666666667</v>
      </c>
      <c r="F67" s="16">
        <f aca="true" t="shared" si="7" ref="F67:F78">+((A67-$A$67)*(0.02/30)+1)</f>
        <v>1</v>
      </c>
      <c r="G67" s="16"/>
      <c r="H67" s="16"/>
    </row>
    <row r="68" spans="1:8" ht="12.75">
      <c r="A68" s="14">
        <v>16181</v>
      </c>
      <c r="B68" s="15">
        <v>38097</v>
      </c>
      <c r="C68" s="16">
        <f t="shared" si="4"/>
        <v>1.0565886896551724</v>
      </c>
      <c r="D68" s="16">
        <f t="shared" si="5"/>
        <v>1.0237935483870968</v>
      </c>
      <c r="E68" s="16">
        <f t="shared" si="6"/>
        <v>1.0211784946236562</v>
      </c>
      <c r="F68" s="16">
        <f t="shared" si="7"/>
        <v>1.0006666666666666</v>
      </c>
      <c r="G68" s="16"/>
      <c r="H68" s="16"/>
    </row>
    <row r="69" spans="1:8" ht="12.75">
      <c r="A69" s="14">
        <v>16182</v>
      </c>
      <c r="B69" s="15">
        <v>38098</v>
      </c>
      <c r="C69" s="16">
        <f t="shared" si="4"/>
        <v>1.0579608827586209</v>
      </c>
      <c r="D69" s="16">
        <f t="shared" si="5"/>
        <v>1.0244670967741936</v>
      </c>
      <c r="E69" s="16">
        <f t="shared" si="6"/>
        <v>1.0218503225806452</v>
      </c>
      <c r="F69" s="16">
        <f t="shared" si="7"/>
        <v>1.0013333333333334</v>
      </c>
      <c r="G69" s="16"/>
      <c r="H69" s="16"/>
    </row>
    <row r="70" spans="1:8" ht="12.75">
      <c r="A70" s="14">
        <v>16183</v>
      </c>
      <c r="B70" s="15">
        <v>38099</v>
      </c>
      <c r="C70" s="16">
        <f t="shared" si="4"/>
        <v>1.0593330758620692</v>
      </c>
      <c r="D70" s="16">
        <f t="shared" si="5"/>
        <v>1.02514064516129</v>
      </c>
      <c r="E70" s="16">
        <f t="shared" si="6"/>
        <v>1.0225221505376345</v>
      </c>
      <c r="F70" s="16">
        <f t="shared" si="7"/>
        <v>1.002</v>
      </c>
      <c r="G70" s="16"/>
      <c r="H70" s="16"/>
    </row>
    <row r="71" spans="1:8" ht="12.75">
      <c r="A71" s="14">
        <v>16184</v>
      </c>
      <c r="B71" s="15">
        <v>38100</v>
      </c>
      <c r="C71" s="16">
        <f t="shared" si="4"/>
        <v>1.0607052689655172</v>
      </c>
      <c r="D71" s="16">
        <f t="shared" si="5"/>
        <v>1.025814193548387</v>
      </c>
      <c r="E71" s="16">
        <f t="shared" si="6"/>
        <v>1.0231939784946238</v>
      </c>
      <c r="F71" s="16">
        <f t="shared" si="7"/>
        <v>1.0026666666666666</v>
      </c>
      <c r="G71" s="16"/>
      <c r="H71" s="16"/>
    </row>
    <row r="72" spans="1:8" ht="12.75">
      <c r="A72" s="14">
        <v>16185</v>
      </c>
      <c r="B72" s="15">
        <v>38101</v>
      </c>
      <c r="C72" s="16">
        <f t="shared" si="4"/>
        <v>1.0620774620689657</v>
      </c>
      <c r="D72" s="16">
        <f t="shared" si="5"/>
        <v>1.0264877419354839</v>
      </c>
      <c r="E72" s="16">
        <f t="shared" si="6"/>
        <v>1.023865806451613</v>
      </c>
      <c r="F72" s="16">
        <f t="shared" si="7"/>
        <v>1.0033333333333334</v>
      </c>
      <c r="G72" s="16"/>
      <c r="H72" s="16"/>
    </row>
    <row r="73" spans="1:8" ht="12.75">
      <c r="A73" s="14">
        <v>16186</v>
      </c>
      <c r="B73" s="15">
        <v>38102</v>
      </c>
      <c r="C73" s="16">
        <f t="shared" si="4"/>
        <v>1.063449655172414</v>
      </c>
      <c r="D73" s="16">
        <f t="shared" si="5"/>
        <v>1.0271612903225804</v>
      </c>
      <c r="E73" s="16">
        <f t="shared" si="6"/>
        <v>1.0245376344086021</v>
      </c>
      <c r="F73" s="16">
        <f t="shared" si="7"/>
        <v>1.004</v>
      </c>
      <c r="G73" s="16"/>
      <c r="H73" s="16"/>
    </row>
    <row r="74" spans="1:8" ht="12.75">
      <c r="A74" s="14">
        <v>16187</v>
      </c>
      <c r="B74" s="15">
        <v>38103</v>
      </c>
      <c r="C74" s="16">
        <f t="shared" si="4"/>
        <v>1.064821848275862</v>
      </c>
      <c r="D74" s="16">
        <f t="shared" si="5"/>
        <v>1.0278348387096774</v>
      </c>
      <c r="E74" s="16">
        <f t="shared" si="6"/>
        <v>1.0252094623655916</v>
      </c>
      <c r="F74" s="16">
        <f t="shared" si="7"/>
        <v>1.0046666666666666</v>
      </c>
      <c r="G74" s="16"/>
      <c r="H74" s="16"/>
    </row>
    <row r="75" spans="1:8" ht="12.75">
      <c r="A75" s="14">
        <v>16188</v>
      </c>
      <c r="B75" s="15">
        <v>38104</v>
      </c>
      <c r="C75" s="16">
        <f t="shared" si="4"/>
        <v>1.0661940413793105</v>
      </c>
      <c r="D75" s="16">
        <f t="shared" si="5"/>
        <v>1.0285083870967742</v>
      </c>
      <c r="E75" s="16">
        <f t="shared" si="6"/>
        <v>1.0258812903225807</v>
      </c>
      <c r="F75" s="16">
        <f t="shared" si="7"/>
        <v>1.0053333333333334</v>
      </c>
      <c r="G75" s="16"/>
      <c r="H75" s="16"/>
    </row>
    <row r="76" spans="1:8" ht="12.75">
      <c r="A76" s="14">
        <v>16189</v>
      </c>
      <c r="B76" s="15">
        <v>38105</v>
      </c>
      <c r="C76" s="16">
        <f t="shared" si="4"/>
        <v>1.0675662344827586</v>
      </c>
      <c r="D76" s="16">
        <f t="shared" si="5"/>
        <v>1.029181935483871</v>
      </c>
      <c r="E76" s="16">
        <f t="shared" si="6"/>
        <v>1.02655311827957</v>
      </c>
      <c r="F76" s="16">
        <f t="shared" si="7"/>
        <v>1.006</v>
      </c>
      <c r="G76" s="16"/>
      <c r="H76" s="16"/>
    </row>
    <row r="77" spans="1:8" ht="12.75">
      <c r="A77" s="14">
        <v>16190</v>
      </c>
      <c r="B77" s="15">
        <v>38106</v>
      </c>
      <c r="C77" s="16">
        <f t="shared" si="4"/>
        <v>1.0689384275862068</v>
      </c>
      <c r="D77" s="16">
        <f t="shared" si="5"/>
        <v>1.0298554838709677</v>
      </c>
      <c r="E77" s="16">
        <f t="shared" si="6"/>
        <v>1.0272249462365592</v>
      </c>
      <c r="F77" s="16">
        <f t="shared" si="7"/>
        <v>1.0066666666666666</v>
      </c>
      <c r="G77" s="16"/>
      <c r="H77" s="16"/>
    </row>
    <row r="78" spans="1:8" ht="12.75">
      <c r="A78" s="14">
        <v>16191</v>
      </c>
      <c r="B78" s="15">
        <v>38107</v>
      </c>
      <c r="C78" s="16">
        <f t="shared" si="4"/>
        <v>1.0703106206896553</v>
      </c>
      <c r="D78" s="16">
        <f t="shared" si="5"/>
        <v>1.0305290322580645</v>
      </c>
      <c r="E78" s="16">
        <f t="shared" si="6"/>
        <v>1.0278967741935485</v>
      </c>
      <c r="F78" s="16">
        <f t="shared" si="7"/>
        <v>1.0073333333333334</v>
      </c>
      <c r="G78" s="16"/>
      <c r="H78" s="16"/>
    </row>
    <row r="79" spans="1:8" ht="12.75">
      <c r="A79" s="14">
        <v>16192</v>
      </c>
      <c r="B79" s="15">
        <v>38108</v>
      </c>
      <c r="C79" s="16">
        <f aca="true" t="shared" si="8" ref="C79:C109">+(($A$17-$A$4)*(0.02/29)+1)*(1.02)*(1.04)*(((A79+1-$A$79)*(0.04/31))+1)</f>
        <v>1.0716916666518355</v>
      </c>
      <c r="D79" s="16">
        <f aca="true" t="shared" si="9" ref="D79:D109">+(($A$48-$A$32)*(0.02/31)+1)*(1.02)*((A79+1-$A$79)*(0.04/31)+1)</f>
        <v>1.0318587471383973</v>
      </c>
      <c r="E79" s="16">
        <f aca="true" t="shared" si="10" ref="E79:E109">+(($A$48-$A$36)*(0.02/31)+1)*(1.02)*((A79+1-$A$79)*(0.04/31)+1)</f>
        <v>1.0292230926118626</v>
      </c>
      <c r="F79" s="16">
        <f aca="true" t="shared" si="11" ref="F79:F109">+(($A$78-$A$67)*(0.02/30)+1)*((A79+1-$A$79)*(0.02/31)+1)</f>
        <v>1.0079832258064518</v>
      </c>
      <c r="G79" s="16"/>
      <c r="H79" s="16"/>
    </row>
    <row r="80" spans="1:8" ht="12.75">
      <c r="A80" s="14">
        <v>16193</v>
      </c>
      <c r="B80" s="15">
        <v>38109</v>
      </c>
      <c r="C80" s="16">
        <f t="shared" si="8"/>
        <v>1.0730727126140158</v>
      </c>
      <c r="D80" s="16">
        <f t="shared" si="9"/>
        <v>1.0331884620187306</v>
      </c>
      <c r="E80" s="16">
        <f t="shared" si="10"/>
        <v>1.0305494110301772</v>
      </c>
      <c r="F80" s="16">
        <f t="shared" si="11"/>
        <v>1.0086331182795698</v>
      </c>
      <c r="G80" s="16"/>
      <c r="H80" s="16"/>
    </row>
    <row r="81" spans="1:8" ht="12.75">
      <c r="A81" s="14">
        <v>16194</v>
      </c>
      <c r="B81" s="15">
        <v>38110</v>
      </c>
      <c r="C81" s="16">
        <f t="shared" si="8"/>
        <v>1.074453758576196</v>
      </c>
      <c r="D81" s="16">
        <f t="shared" si="9"/>
        <v>1.0345181768990634</v>
      </c>
      <c r="E81" s="16">
        <f t="shared" si="10"/>
        <v>1.0318757294484913</v>
      </c>
      <c r="F81" s="16">
        <f t="shared" si="11"/>
        <v>1.0092830107526882</v>
      </c>
      <c r="G81" s="16"/>
      <c r="H81" s="16"/>
    </row>
    <row r="82" spans="1:8" ht="12.75">
      <c r="A82" s="14">
        <v>16195</v>
      </c>
      <c r="B82" s="15">
        <v>38111</v>
      </c>
      <c r="C82" s="16">
        <f t="shared" si="8"/>
        <v>1.075834804538376</v>
      </c>
      <c r="D82" s="16">
        <f t="shared" si="9"/>
        <v>1.0358478917793963</v>
      </c>
      <c r="E82" s="16">
        <f t="shared" si="10"/>
        <v>1.0332020478668056</v>
      </c>
      <c r="F82" s="16">
        <f t="shared" si="11"/>
        <v>1.0099329032258066</v>
      </c>
      <c r="G82" s="16"/>
      <c r="H82" s="16"/>
    </row>
    <row r="83" spans="1:8" ht="12.75">
      <c r="A83" s="14">
        <v>16196</v>
      </c>
      <c r="B83" s="15">
        <v>38112</v>
      </c>
      <c r="C83" s="16">
        <f t="shared" si="8"/>
        <v>1.0772158505005562</v>
      </c>
      <c r="D83" s="16">
        <f t="shared" si="9"/>
        <v>1.0371776066597294</v>
      </c>
      <c r="E83" s="16">
        <f t="shared" si="10"/>
        <v>1.0345283662851197</v>
      </c>
      <c r="F83" s="16">
        <f t="shared" si="11"/>
        <v>1.0105827956989248</v>
      </c>
      <c r="G83" s="16"/>
      <c r="H83" s="16"/>
    </row>
    <row r="84" spans="1:8" ht="12.75">
      <c r="A84" s="14">
        <v>16197</v>
      </c>
      <c r="B84" s="15">
        <v>38113</v>
      </c>
      <c r="C84" s="16">
        <f t="shared" si="8"/>
        <v>1.0785968964627366</v>
      </c>
      <c r="D84" s="16">
        <f t="shared" si="9"/>
        <v>1.0385073215400624</v>
      </c>
      <c r="E84" s="16">
        <f t="shared" si="10"/>
        <v>1.0358546847034342</v>
      </c>
      <c r="F84" s="16">
        <f t="shared" si="11"/>
        <v>1.011232688172043</v>
      </c>
      <c r="G84" s="16"/>
      <c r="H84" s="16"/>
    </row>
    <row r="85" spans="1:8" ht="12.75">
      <c r="A85" s="14">
        <v>16198</v>
      </c>
      <c r="B85" s="15">
        <v>38114</v>
      </c>
      <c r="C85" s="16">
        <f t="shared" si="8"/>
        <v>1.0799779424249167</v>
      </c>
      <c r="D85" s="16">
        <f t="shared" si="9"/>
        <v>1.0398370364203953</v>
      </c>
      <c r="E85" s="16">
        <f t="shared" si="10"/>
        <v>1.0371810031217483</v>
      </c>
      <c r="F85" s="16">
        <f t="shared" si="11"/>
        <v>1.0118825806451612</v>
      </c>
      <c r="G85" s="16"/>
      <c r="H85" s="16"/>
    </row>
    <row r="86" spans="1:8" ht="12.75">
      <c r="A86" s="14">
        <v>16199</v>
      </c>
      <c r="B86" s="15">
        <v>38115</v>
      </c>
      <c r="C86" s="16">
        <f t="shared" si="8"/>
        <v>1.0813589883870969</v>
      </c>
      <c r="D86" s="16">
        <f t="shared" si="9"/>
        <v>1.0411667513007283</v>
      </c>
      <c r="E86" s="16">
        <f t="shared" si="10"/>
        <v>1.0385073215400624</v>
      </c>
      <c r="F86" s="16">
        <f t="shared" si="11"/>
        <v>1.0125324731182797</v>
      </c>
      <c r="G86" s="16"/>
      <c r="H86" s="16"/>
    </row>
    <row r="87" spans="1:8" ht="12.75">
      <c r="A87" s="14">
        <v>16200</v>
      </c>
      <c r="B87" s="15">
        <v>38116</v>
      </c>
      <c r="C87" s="16">
        <f t="shared" si="8"/>
        <v>1.0827400343492772</v>
      </c>
      <c r="D87" s="16">
        <f t="shared" si="9"/>
        <v>1.0424964661810614</v>
      </c>
      <c r="E87" s="16">
        <f t="shared" si="10"/>
        <v>1.039833639958377</v>
      </c>
      <c r="F87" s="16">
        <f t="shared" si="11"/>
        <v>1.013182365591398</v>
      </c>
      <c r="G87" s="16"/>
      <c r="H87" s="16"/>
    </row>
    <row r="88" spans="1:8" ht="12.75">
      <c r="A88" s="14">
        <v>16201</v>
      </c>
      <c r="B88" s="15">
        <v>38117</v>
      </c>
      <c r="C88" s="16">
        <f t="shared" si="8"/>
        <v>1.0841210803114574</v>
      </c>
      <c r="D88" s="16">
        <f t="shared" si="9"/>
        <v>1.0438261810613945</v>
      </c>
      <c r="E88" s="16">
        <f t="shared" si="10"/>
        <v>1.041159958376691</v>
      </c>
      <c r="F88" s="16">
        <f t="shared" si="11"/>
        <v>1.013832258064516</v>
      </c>
      <c r="G88" s="16"/>
      <c r="H88" s="16"/>
    </row>
    <row r="89" spans="1:8" ht="12.75">
      <c r="A89" s="14">
        <v>16202</v>
      </c>
      <c r="B89" s="15">
        <v>38118</v>
      </c>
      <c r="C89" s="16">
        <f t="shared" si="8"/>
        <v>1.0855021262736375</v>
      </c>
      <c r="D89" s="16">
        <f t="shared" si="9"/>
        <v>1.0451558959417273</v>
      </c>
      <c r="E89" s="16">
        <f t="shared" si="10"/>
        <v>1.0424862767950054</v>
      </c>
      <c r="F89" s="16">
        <f t="shared" si="11"/>
        <v>1.0144821505376345</v>
      </c>
      <c r="G89" s="16"/>
      <c r="H89" s="16"/>
    </row>
    <row r="90" spans="1:8" ht="12.75">
      <c r="A90" s="14">
        <v>16203</v>
      </c>
      <c r="B90" s="15">
        <v>38119</v>
      </c>
      <c r="C90" s="16">
        <f t="shared" si="8"/>
        <v>1.0868831722358177</v>
      </c>
      <c r="D90" s="16">
        <f t="shared" si="9"/>
        <v>1.0464856108220602</v>
      </c>
      <c r="E90" s="16">
        <f t="shared" si="10"/>
        <v>1.0438125952133195</v>
      </c>
      <c r="F90" s="16">
        <f t="shared" si="11"/>
        <v>1.0151320430107529</v>
      </c>
      <c r="G90" s="16"/>
      <c r="H90" s="16"/>
    </row>
    <row r="91" spans="1:8" ht="12.75">
      <c r="A91" s="14">
        <v>16204</v>
      </c>
      <c r="B91" s="15">
        <v>38120</v>
      </c>
      <c r="C91" s="16">
        <f t="shared" si="8"/>
        <v>1.088264218197998</v>
      </c>
      <c r="D91" s="16">
        <f t="shared" si="9"/>
        <v>1.0478153257023934</v>
      </c>
      <c r="E91" s="16">
        <f t="shared" si="10"/>
        <v>1.045138913631634</v>
      </c>
      <c r="F91" s="16">
        <f t="shared" si="11"/>
        <v>1.015781935483871</v>
      </c>
      <c r="G91" s="16"/>
      <c r="H91" s="16"/>
    </row>
    <row r="92" spans="1:8" ht="12.75">
      <c r="A92" s="14">
        <v>16205</v>
      </c>
      <c r="B92" s="15">
        <v>38121</v>
      </c>
      <c r="C92" s="16">
        <f t="shared" si="8"/>
        <v>1.0896452641601782</v>
      </c>
      <c r="D92" s="16">
        <f t="shared" si="9"/>
        <v>1.0491450405827263</v>
      </c>
      <c r="E92" s="16">
        <f t="shared" si="10"/>
        <v>1.0464652320499481</v>
      </c>
      <c r="F92" s="16">
        <f t="shared" si="11"/>
        <v>1.0164318279569893</v>
      </c>
      <c r="G92" s="16"/>
      <c r="H92" s="16"/>
    </row>
    <row r="93" spans="1:8" ht="12.75">
      <c r="A93" s="14">
        <v>16206</v>
      </c>
      <c r="B93" s="15">
        <v>38122</v>
      </c>
      <c r="C93" s="16">
        <f t="shared" si="8"/>
        <v>1.0910263101223583</v>
      </c>
      <c r="D93" s="16">
        <f t="shared" si="9"/>
        <v>1.0504747554630591</v>
      </c>
      <c r="E93" s="16">
        <f t="shared" si="10"/>
        <v>1.0477915504682622</v>
      </c>
      <c r="F93" s="16">
        <f t="shared" si="11"/>
        <v>1.0170817204301077</v>
      </c>
      <c r="G93" s="16"/>
      <c r="H93" s="16"/>
    </row>
    <row r="94" spans="1:8" ht="12.75">
      <c r="A94" s="14">
        <v>16207</v>
      </c>
      <c r="B94" s="15">
        <v>38123</v>
      </c>
      <c r="C94" s="16">
        <f t="shared" si="8"/>
        <v>1.0924073560845386</v>
      </c>
      <c r="D94" s="16">
        <f t="shared" si="9"/>
        <v>1.0518044703433924</v>
      </c>
      <c r="E94" s="16">
        <f t="shared" si="10"/>
        <v>1.0491178688865768</v>
      </c>
      <c r="F94" s="16">
        <f t="shared" si="11"/>
        <v>1.017731612903226</v>
      </c>
      <c r="G94" s="16"/>
      <c r="H94" s="16"/>
    </row>
    <row r="95" spans="1:8" ht="12.75">
      <c r="A95" s="14">
        <v>16208</v>
      </c>
      <c r="B95" s="15">
        <v>38124</v>
      </c>
      <c r="C95" s="16">
        <f t="shared" si="8"/>
        <v>1.0937884020467188</v>
      </c>
      <c r="D95" s="16">
        <f t="shared" si="9"/>
        <v>1.0531341852237253</v>
      </c>
      <c r="E95" s="16">
        <f t="shared" si="10"/>
        <v>1.0504441873048909</v>
      </c>
      <c r="F95" s="16">
        <f t="shared" si="11"/>
        <v>1.018381505376344</v>
      </c>
      <c r="G95" s="16"/>
      <c r="H95" s="16"/>
    </row>
    <row r="96" spans="1:8" ht="12.75">
      <c r="A96" s="14">
        <v>16209</v>
      </c>
      <c r="B96" s="15">
        <v>38125</v>
      </c>
      <c r="C96" s="16">
        <f t="shared" si="8"/>
        <v>1.095169448008899</v>
      </c>
      <c r="D96" s="16">
        <f t="shared" si="9"/>
        <v>1.054463900104058</v>
      </c>
      <c r="E96" s="16">
        <f t="shared" si="10"/>
        <v>1.0517705057232052</v>
      </c>
      <c r="F96" s="16">
        <f t="shared" si="11"/>
        <v>1.0190313978494625</v>
      </c>
      <c r="G96" s="16"/>
      <c r="H96" s="16"/>
    </row>
    <row r="97" spans="1:8" ht="12.75">
      <c r="A97" s="14">
        <v>16210</v>
      </c>
      <c r="B97" s="15">
        <v>38126</v>
      </c>
      <c r="C97" s="16">
        <f t="shared" si="8"/>
        <v>1.096550493971079</v>
      </c>
      <c r="D97" s="16">
        <f t="shared" si="9"/>
        <v>1.0557936149843912</v>
      </c>
      <c r="E97" s="16">
        <f t="shared" si="10"/>
        <v>1.0530968241415193</v>
      </c>
      <c r="F97" s="16">
        <f t="shared" si="11"/>
        <v>1.0196812903225807</v>
      </c>
      <c r="G97" s="16">
        <f aca="true" t="shared" si="12" ref="G97:G109">+((A97-$A$97)*(0.02/31)+1)</f>
        <v>1</v>
      </c>
      <c r="H97" s="16"/>
    </row>
    <row r="98" spans="1:8" ht="12.75">
      <c r="A98" s="14">
        <v>16211</v>
      </c>
      <c r="B98" s="15">
        <v>38127</v>
      </c>
      <c r="C98" s="16">
        <f t="shared" si="8"/>
        <v>1.0979315399332594</v>
      </c>
      <c r="D98" s="16">
        <f t="shared" si="9"/>
        <v>1.0571233298647242</v>
      </c>
      <c r="E98" s="16">
        <f t="shared" si="10"/>
        <v>1.0544231425598336</v>
      </c>
      <c r="F98" s="16">
        <f t="shared" si="11"/>
        <v>1.0203311827956991</v>
      </c>
      <c r="G98" s="16">
        <f t="shared" si="12"/>
        <v>1.0006451612903227</v>
      </c>
      <c r="H98" s="16"/>
    </row>
    <row r="99" spans="1:8" ht="12.75">
      <c r="A99" s="14">
        <v>16212</v>
      </c>
      <c r="B99" s="15">
        <v>38128</v>
      </c>
      <c r="C99" s="16">
        <f t="shared" si="8"/>
        <v>1.0993125858954396</v>
      </c>
      <c r="D99" s="16">
        <f t="shared" si="9"/>
        <v>1.058453044745057</v>
      </c>
      <c r="E99" s="16">
        <f t="shared" si="10"/>
        <v>1.055749460978148</v>
      </c>
      <c r="F99" s="16">
        <f t="shared" si="11"/>
        <v>1.020981075268817</v>
      </c>
      <c r="G99" s="16">
        <f t="shared" si="12"/>
        <v>1.001290322580645</v>
      </c>
      <c r="H99" s="16"/>
    </row>
    <row r="100" spans="1:8" ht="12.75">
      <c r="A100" s="14">
        <v>16213</v>
      </c>
      <c r="B100" s="15">
        <v>38129</v>
      </c>
      <c r="C100" s="16">
        <f t="shared" si="8"/>
        <v>1.1006936318576197</v>
      </c>
      <c r="D100" s="16">
        <f t="shared" si="9"/>
        <v>1.0597827596253901</v>
      </c>
      <c r="E100" s="16">
        <f t="shared" si="10"/>
        <v>1.057075779396462</v>
      </c>
      <c r="F100" s="16">
        <f t="shared" si="11"/>
        <v>1.0216309677419355</v>
      </c>
      <c r="G100" s="16">
        <f t="shared" si="12"/>
        <v>1.0019354838709678</v>
      </c>
      <c r="H100" s="16"/>
    </row>
    <row r="101" spans="1:8" ht="12.75">
      <c r="A101" s="14">
        <v>16214</v>
      </c>
      <c r="B101" s="15">
        <v>38130</v>
      </c>
      <c r="C101" s="16">
        <f t="shared" si="8"/>
        <v>1.1020746778198</v>
      </c>
      <c r="D101" s="16">
        <f t="shared" si="9"/>
        <v>1.0611124745057232</v>
      </c>
      <c r="E101" s="16">
        <f t="shared" si="10"/>
        <v>1.0584020978147766</v>
      </c>
      <c r="F101" s="16">
        <f t="shared" si="11"/>
        <v>1.022280860215054</v>
      </c>
      <c r="G101" s="16">
        <f t="shared" si="12"/>
        <v>1.0025806451612904</v>
      </c>
      <c r="H101" s="16"/>
    </row>
    <row r="102" spans="1:8" ht="12.75">
      <c r="A102" s="14">
        <v>16215</v>
      </c>
      <c r="B102" s="15">
        <v>38131</v>
      </c>
      <c r="C102" s="16">
        <f t="shared" si="8"/>
        <v>1.1034557237819802</v>
      </c>
      <c r="D102" s="16">
        <f t="shared" si="9"/>
        <v>1.0624421893860563</v>
      </c>
      <c r="E102" s="16">
        <f t="shared" si="10"/>
        <v>1.0597284162330907</v>
      </c>
      <c r="F102" s="16">
        <f t="shared" si="11"/>
        <v>1.0229307526881721</v>
      </c>
      <c r="G102" s="16">
        <f t="shared" si="12"/>
        <v>1.0032258064516129</v>
      </c>
      <c r="H102" s="16"/>
    </row>
    <row r="103" spans="1:8" ht="12.75">
      <c r="A103" s="14">
        <v>16216</v>
      </c>
      <c r="B103" s="15">
        <v>38132</v>
      </c>
      <c r="C103" s="16">
        <f t="shared" si="8"/>
        <v>1.1048367697441603</v>
      </c>
      <c r="D103" s="16">
        <f t="shared" si="9"/>
        <v>1.0637719042663891</v>
      </c>
      <c r="E103" s="16">
        <f t="shared" si="10"/>
        <v>1.061054734651405</v>
      </c>
      <c r="F103" s="16">
        <f t="shared" si="11"/>
        <v>1.0235806451612903</v>
      </c>
      <c r="G103" s="16">
        <f t="shared" si="12"/>
        <v>1.0038709677419355</v>
      </c>
      <c r="H103" s="16"/>
    </row>
    <row r="104" spans="1:8" ht="12.75">
      <c r="A104" s="14">
        <v>16217</v>
      </c>
      <c r="B104" s="15">
        <v>38133</v>
      </c>
      <c r="C104" s="16">
        <f t="shared" si="8"/>
        <v>1.1062178157063405</v>
      </c>
      <c r="D104" s="16">
        <f t="shared" si="9"/>
        <v>1.065101619146722</v>
      </c>
      <c r="E104" s="16">
        <f t="shared" si="10"/>
        <v>1.062381053069719</v>
      </c>
      <c r="F104" s="16">
        <f t="shared" si="11"/>
        <v>1.0242305376344087</v>
      </c>
      <c r="G104" s="16">
        <f t="shared" si="12"/>
        <v>1.004516129032258</v>
      </c>
      <c r="H104" s="16"/>
    </row>
    <row r="105" spans="1:8" ht="12.75">
      <c r="A105" s="14">
        <v>16218</v>
      </c>
      <c r="B105" s="15">
        <v>38134</v>
      </c>
      <c r="C105" s="16">
        <f t="shared" si="8"/>
        <v>1.1075988616685208</v>
      </c>
      <c r="D105" s="16">
        <f t="shared" si="9"/>
        <v>1.0664313340270553</v>
      </c>
      <c r="E105" s="16">
        <f t="shared" si="10"/>
        <v>1.0637073714880334</v>
      </c>
      <c r="F105" s="16">
        <f t="shared" si="11"/>
        <v>1.024880430107527</v>
      </c>
      <c r="G105" s="16">
        <f t="shared" si="12"/>
        <v>1.0051612903225806</v>
      </c>
      <c r="H105" s="16"/>
    </row>
    <row r="106" spans="1:8" ht="12.75">
      <c r="A106" s="14">
        <v>16219</v>
      </c>
      <c r="B106" s="15">
        <v>38135</v>
      </c>
      <c r="C106" s="16">
        <f t="shared" si="8"/>
        <v>1.108979907630701</v>
      </c>
      <c r="D106" s="16">
        <f t="shared" si="9"/>
        <v>1.067761048907388</v>
      </c>
      <c r="E106" s="16">
        <f t="shared" si="10"/>
        <v>1.0650336899063477</v>
      </c>
      <c r="F106" s="16">
        <f t="shared" si="11"/>
        <v>1.0255303225806451</v>
      </c>
      <c r="G106" s="16">
        <f t="shared" si="12"/>
        <v>1.0058064516129033</v>
      </c>
      <c r="H106" s="16"/>
    </row>
    <row r="107" spans="1:8" ht="12.75">
      <c r="A107" s="14">
        <v>16220</v>
      </c>
      <c r="B107" s="15">
        <v>38136</v>
      </c>
      <c r="C107" s="16">
        <f t="shared" si="8"/>
        <v>1.1103609535928811</v>
      </c>
      <c r="D107" s="16">
        <f t="shared" si="9"/>
        <v>1.069090763787721</v>
      </c>
      <c r="E107" s="16">
        <f t="shared" si="10"/>
        <v>1.0663600083246618</v>
      </c>
      <c r="F107" s="16">
        <f t="shared" si="11"/>
        <v>1.0261802150537636</v>
      </c>
      <c r="G107" s="16">
        <f t="shared" si="12"/>
        <v>1.0064516129032257</v>
      </c>
      <c r="H107" s="16"/>
    </row>
    <row r="108" spans="1:8" ht="12.75">
      <c r="A108" s="14">
        <v>16221</v>
      </c>
      <c r="B108" s="15">
        <v>38137</v>
      </c>
      <c r="C108" s="16">
        <f t="shared" si="8"/>
        <v>1.1117419995550615</v>
      </c>
      <c r="D108" s="16">
        <f t="shared" si="9"/>
        <v>1.0704204786680542</v>
      </c>
      <c r="E108" s="16">
        <f t="shared" si="10"/>
        <v>1.0676863267429764</v>
      </c>
      <c r="F108" s="16">
        <f t="shared" si="11"/>
        <v>1.0268301075268818</v>
      </c>
      <c r="G108" s="16">
        <f t="shared" si="12"/>
        <v>1.0070967741935484</v>
      </c>
      <c r="H108" s="16"/>
    </row>
    <row r="109" spans="1:8" ht="12.75">
      <c r="A109" s="14">
        <v>16222</v>
      </c>
      <c r="B109" s="15">
        <v>38138</v>
      </c>
      <c r="C109" s="16">
        <f t="shared" si="8"/>
        <v>1.1131230455172416</v>
      </c>
      <c r="D109" s="16">
        <f t="shared" si="9"/>
        <v>1.071750193548387</v>
      </c>
      <c r="E109" s="16">
        <f t="shared" si="10"/>
        <v>1.0690126451612905</v>
      </c>
      <c r="F109" s="16">
        <f t="shared" si="11"/>
        <v>1.0274800000000002</v>
      </c>
      <c r="G109" s="16">
        <f t="shared" si="12"/>
        <v>1.007741935483871</v>
      </c>
      <c r="H109" s="16"/>
    </row>
    <row r="110" spans="1:8" ht="12.75">
      <c r="A110" s="14">
        <v>16223</v>
      </c>
      <c r="B110" s="15">
        <v>38139</v>
      </c>
      <c r="C110" s="16">
        <f aca="true" t="shared" si="13" ref="C110:C139">+(($A$17-$A$4)*(0.02/29)+1)*(1.02)*(1.05)^2*(((A110+1-$A$110)*(0.05/30))+1)</f>
        <v>1.1365232260344829</v>
      </c>
      <c r="D110" s="16">
        <f aca="true" t="shared" si="14" ref="D110:D139">+(($A$48-$A$32)*(0.02/31)+1)*(1.02)*(1.04)*((A110+1-$A$110)*(0.04/30)+1)</f>
        <v>1.0731791938064517</v>
      </c>
      <c r="E110" s="16">
        <f aca="true" t="shared" si="15" ref="E110:E139">+(($A$48-$A$36)*(0.02/31)+1)*(1.02)*(1.04)*((A110+1-$A$110)*(0.04/30)+1)</f>
        <v>1.0704379953548389</v>
      </c>
      <c r="F110" s="16">
        <f aca="true" t="shared" si="16" ref="F110:F139">+(($A$78-$A$67)*(0.02/30)+1)*(1.02)*((A110+1-$A$110)*(0.04/30)+1)</f>
        <v>1.0288499733333336</v>
      </c>
      <c r="G110" s="16">
        <f aca="true" t="shared" si="17" ref="G110:G139">+(($A$109-$A$97)*(0.02/31)+1)*((A110+1-$A$110)*(0.02/30)+1)</f>
        <v>1.0084137634408603</v>
      </c>
      <c r="H110" s="16"/>
    </row>
    <row r="111" spans="1:8" ht="12.75">
      <c r="A111" s="14">
        <v>16224</v>
      </c>
      <c r="B111" s="15">
        <v>38140</v>
      </c>
      <c r="C111" s="16">
        <f t="shared" si="13"/>
        <v>1.1384142796551726</v>
      </c>
      <c r="D111" s="16">
        <f t="shared" si="14"/>
        <v>1.074608194064516</v>
      </c>
      <c r="E111" s="16">
        <f t="shared" si="15"/>
        <v>1.0718633455483872</v>
      </c>
      <c r="F111" s="16">
        <f t="shared" si="16"/>
        <v>1.0302199466666668</v>
      </c>
      <c r="G111" s="16">
        <f t="shared" si="17"/>
        <v>1.0090855913978496</v>
      </c>
      <c r="H111" s="16"/>
    </row>
    <row r="112" spans="1:8" ht="12.75">
      <c r="A112" s="14">
        <v>16225</v>
      </c>
      <c r="B112" s="15">
        <v>38141</v>
      </c>
      <c r="C112" s="16">
        <f t="shared" si="13"/>
        <v>1.140305333275862</v>
      </c>
      <c r="D112" s="16">
        <f t="shared" si="14"/>
        <v>1.0760371943225806</v>
      </c>
      <c r="E112" s="16">
        <f t="shared" si="15"/>
        <v>1.0732886957419356</v>
      </c>
      <c r="F112" s="16">
        <f t="shared" si="16"/>
        <v>1.0315899200000003</v>
      </c>
      <c r="G112" s="16">
        <f t="shared" si="17"/>
        <v>1.0097574193548389</v>
      </c>
      <c r="H112" s="16"/>
    </row>
    <row r="113" spans="1:8" ht="12.75">
      <c r="A113" s="14">
        <v>16226</v>
      </c>
      <c r="B113" s="15">
        <v>38142</v>
      </c>
      <c r="C113" s="16">
        <f t="shared" si="13"/>
        <v>1.1421963868965517</v>
      </c>
      <c r="D113" s="16">
        <f t="shared" si="14"/>
        <v>1.0774661945806452</v>
      </c>
      <c r="E113" s="16">
        <f t="shared" si="15"/>
        <v>1.074714045935484</v>
      </c>
      <c r="F113" s="16">
        <f t="shared" si="16"/>
        <v>1.0329598933333335</v>
      </c>
      <c r="G113" s="16">
        <f t="shared" si="17"/>
        <v>1.010429247311828</v>
      </c>
      <c r="H113" s="16"/>
    </row>
    <row r="114" spans="1:8" ht="12.75">
      <c r="A114" s="14">
        <v>16227</v>
      </c>
      <c r="B114" s="15">
        <v>38143</v>
      </c>
      <c r="C114" s="16">
        <f t="shared" si="13"/>
        <v>1.1440874405172414</v>
      </c>
      <c r="D114" s="16">
        <f t="shared" si="14"/>
        <v>1.0788951948387095</v>
      </c>
      <c r="E114" s="16">
        <f t="shared" si="15"/>
        <v>1.0761393961290324</v>
      </c>
      <c r="F114" s="16">
        <f t="shared" si="16"/>
        <v>1.0343298666666667</v>
      </c>
      <c r="G114" s="16">
        <f t="shared" si="17"/>
        <v>1.0111010752688174</v>
      </c>
      <c r="H114" s="16"/>
    </row>
    <row r="115" spans="1:8" ht="12.75">
      <c r="A115" s="14">
        <v>16228</v>
      </c>
      <c r="B115" s="15">
        <v>38144</v>
      </c>
      <c r="C115" s="16">
        <f t="shared" si="13"/>
        <v>1.145978494137931</v>
      </c>
      <c r="D115" s="16">
        <f t="shared" si="14"/>
        <v>1.0803241950967741</v>
      </c>
      <c r="E115" s="16">
        <f t="shared" si="15"/>
        <v>1.0775647463225808</v>
      </c>
      <c r="F115" s="16">
        <f t="shared" si="16"/>
        <v>1.0356998400000001</v>
      </c>
      <c r="G115" s="16">
        <f t="shared" si="17"/>
        <v>1.0117729032258065</v>
      </c>
      <c r="H115" s="16"/>
    </row>
    <row r="116" spans="1:8" ht="12.75">
      <c r="A116" s="14">
        <v>16229</v>
      </c>
      <c r="B116" s="15">
        <v>38145</v>
      </c>
      <c r="C116" s="16">
        <f t="shared" si="13"/>
        <v>1.1478695477586207</v>
      </c>
      <c r="D116" s="16">
        <f t="shared" si="14"/>
        <v>1.0817531953548387</v>
      </c>
      <c r="E116" s="16">
        <f t="shared" si="15"/>
        <v>1.0789900965161292</v>
      </c>
      <c r="F116" s="16">
        <f t="shared" si="16"/>
        <v>1.0370698133333336</v>
      </c>
      <c r="G116" s="16">
        <f t="shared" si="17"/>
        <v>1.0124447311827958</v>
      </c>
      <c r="H116" s="16"/>
    </row>
    <row r="117" spans="1:8" ht="12.75">
      <c r="A117" s="14">
        <v>16230</v>
      </c>
      <c r="B117" s="15">
        <v>38146</v>
      </c>
      <c r="C117" s="16">
        <f t="shared" si="13"/>
        <v>1.1497606013793105</v>
      </c>
      <c r="D117" s="16">
        <f t="shared" si="14"/>
        <v>1.083182195612903</v>
      </c>
      <c r="E117" s="16">
        <f t="shared" si="15"/>
        <v>1.0804154467096776</v>
      </c>
      <c r="F117" s="16">
        <f t="shared" si="16"/>
        <v>1.0384397866666668</v>
      </c>
      <c r="G117" s="16">
        <f t="shared" si="17"/>
        <v>1.013116559139785</v>
      </c>
      <c r="H117" s="16"/>
    </row>
    <row r="118" spans="1:8" ht="12.75">
      <c r="A118" s="14">
        <v>16231</v>
      </c>
      <c r="B118" s="15">
        <v>38147</v>
      </c>
      <c r="C118" s="16">
        <f t="shared" si="13"/>
        <v>1.151651655</v>
      </c>
      <c r="D118" s="16">
        <f t="shared" si="14"/>
        <v>1.0846111958709677</v>
      </c>
      <c r="E118" s="16">
        <f t="shared" si="15"/>
        <v>1.081840796903226</v>
      </c>
      <c r="F118" s="16">
        <f t="shared" si="16"/>
        <v>1.0398097600000002</v>
      </c>
      <c r="G118" s="16">
        <f t="shared" si="17"/>
        <v>1.0137883870967743</v>
      </c>
      <c r="H118" s="16"/>
    </row>
    <row r="119" spans="1:8" ht="12.75">
      <c r="A119" s="14">
        <v>16232</v>
      </c>
      <c r="B119" s="15">
        <v>38148</v>
      </c>
      <c r="C119" s="16">
        <f t="shared" si="13"/>
        <v>1.1535427086206895</v>
      </c>
      <c r="D119" s="16">
        <f t="shared" si="14"/>
        <v>1.0860401961290322</v>
      </c>
      <c r="E119" s="16">
        <f t="shared" si="15"/>
        <v>1.0832661470967744</v>
      </c>
      <c r="F119" s="16">
        <f t="shared" si="16"/>
        <v>1.0411797333333337</v>
      </c>
      <c r="G119" s="16">
        <f t="shared" si="17"/>
        <v>1.0144602150537634</v>
      </c>
      <c r="H119" s="16"/>
    </row>
    <row r="120" spans="1:8" ht="12.75">
      <c r="A120" s="14">
        <v>16233</v>
      </c>
      <c r="B120" s="15">
        <v>38149</v>
      </c>
      <c r="C120" s="16">
        <f t="shared" si="13"/>
        <v>1.1554337622413793</v>
      </c>
      <c r="D120" s="16">
        <f t="shared" si="14"/>
        <v>1.0874691963870966</v>
      </c>
      <c r="E120" s="16">
        <f t="shared" si="15"/>
        <v>1.0846914972903228</v>
      </c>
      <c r="F120" s="16">
        <f t="shared" si="16"/>
        <v>1.0425497066666667</v>
      </c>
      <c r="G120" s="16">
        <f t="shared" si="17"/>
        <v>1.0151320430107529</v>
      </c>
      <c r="H120" s="16"/>
    </row>
    <row r="121" spans="1:8" ht="12.75">
      <c r="A121" s="14">
        <v>16234</v>
      </c>
      <c r="B121" s="15">
        <v>38150</v>
      </c>
      <c r="C121" s="16">
        <f t="shared" si="13"/>
        <v>1.157324815862069</v>
      </c>
      <c r="D121" s="16">
        <f t="shared" si="14"/>
        <v>1.0888981966451612</v>
      </c>
      <c r="E121" s="16">
        <f t="shared" si="15"/>
        <v>1.0861168474838712</v>
      </c>
      <c r="F121" s="16">
        <f t="shared" si="16"/>
        <v>1.0439196800000001</v>
      </c>
      <c r="G121" s="16">
        <f t="shared" si="17"/>
        <v>1.015803870967742</v>
      </c>
      <c r="H121" s="16"/>
    </row>
    <row r="122" spans="1:8" ht="12.75">
      <c r="A122" s="14">
        <v>16235</v>
      </c>
      <c r="B122" s="15">
        <v>38151</v>
      </c>
      <c r="C122" s="16">
        <f t="shared" si="13"/>
        <v>1.1592158694827588</v>
      </c>
      <c r="D122" s="16">
        <f t="shared" si="14"/>
        <v>1.0903271969032258</v>
      </c>
      <c r="E122" s="16">
        <f t="shared" si="15"/>
        <v>1.0875421976774196</v>
      </c>
      <c r="F122" s="16">
        <f t="shared" si="16"/>
        <v>1.0452896533333336</v>
      </c>
      <c r="G122" s="16">
        <f t="shared" si="17"/>
        <v>1.0164756989247312</v>
      </c>
      <c r="H122" s="16"/>
    </row>
    <row r="123" spans="1:8" ht="12.75">
      <c r="A123" s="14">
        <v>16236</v>
      </c>
      <c r="B123" s="15">
        <v>38152</v>
      </c>
      <c r="C123" s="16">
        <f t="shared" si="13"/>
        <v>1.1611069231034483</v>
      </c>
      <c r="D123" s="16">
        <f t="shared" si="14"/>
        <v>1.0917561971612901</v>
      </c>
      <c r="E123" s="16">
        <f t="shared" si="15"/>
        <v>1.0889675478709677</v>
      </c>
      <c r="F123" s="16">
        <f t="shared" si="16"/>
        <v>1.0466596266666668</v>
      </c>
      <c r="G123" s="16">
        <f t="shared" si="17"/>
        <v>1.0171475268817205</v>
      </c>
      <c r="H123" s="16">
        <f aca="true" t="shared" si="18" ref="H123:H139">+((A123-$A$123)*(0.02/30)+1)</f>
        <v>1</v>
      </c>
    </row>
    <row r="124" spans="1:8" ht="12.75">
      <c r="A124" s="14">
        <v>16237</v>
      </c>
      <c r="B124" s="15">
        <v>38153</v>
      </c>
      <c r="C124" s="16">
        <f t="shared" si="13"/>
        <v>1.1629979767241378</v>
      </c>
      <c r="D124" s="16">
        <f t="shared" si="14"/>
        <v>1.093185197419355</v>
      </c>
      <c r="E124" s="16">
        <f t="shared" si="15"/>
        <v>1.0903928980645163</v>
      </c>
      <c r="F124" s="16">
        <f t="shared" si="16"/>
        <v>1.0480296000000002</v>
      </c>
      <c r="G124" s="16">
        <f t="shared" si="17"/>
        <v>1.0178193548387098</v>
      </c>
      <c r="H124" s="16">
        <f t="shared" si="18"/>
        <v>1.0006666666666666</v>
      </c>
    </row>
    <row r="125" spans="1:8" ht="12.75">
      <c r="A125" s="14">
        <v>16238</v>
      </c>
      <c r="B125" s="15">
        <v>38154</v>
      </c>
      <c r="C125" s="16">
        <f t="shared" si="13"/>
        <v>1.1648890303448276</v>
      </c>
      <c r="D125" s="16">
        <f t="shared" si="14"/>
        <v>1.0946141976774195</v>
      </c>
      <c r="E125" s="16">
        <f t="shared" si="15"/>
        <v>1.0918182482580647</v>
      </c>
      <c r="F125" s="16">
        <f t="shared" si="16"/>
        <v>1.0493995733333337</v>
      </c>
      <c r="G125" s="16">
        <f t="shared" si="17"/>
        <v>1.0184911827956988</v>
      </c>
      <c r="H125" s="16">
        <f t="shared" si="18"/>
        <v>1.0013333333333334</v>
      </c>
    </row>
    <row r="126" spans="1:8" ht="12.75">
      <c r="A126" s="14">
        <v>16239</v>
      </c>
      <c r="B126" s="15">
        <v>38155</v>
      </c>
      <c r="C126" s="16">
        <f t="shared" si="13"/>
        <v>1.1667800839655171</v>
      </c>
      <c r="D126" s="16">
        <f t="shared" si="14"/>
        <v>1.0960431979354839</v>
      </c>
      <c r="E126" s="16">
        <f t="shared" si="15"/>
        <v>1.093243598451613</v>
      </c>
      <c r="F126" s="16">
        <f t="shared" si="16"/>
        <v>1.0507695466666669</v>
      </c>
      <c r="G126" s="16">
        <f t="shared" si="17"/>
        <v>1.0191630107526883</v>
      </c>
      <c r="H126" s="16">
        <f t="shared" si="18"/>
        <v>1.002</v>
      </c>
    </row>
    <row r="127" spans="1:9" ht="12.75">
      <c r="A127" s="14">
        <v>16240</v>
      </c>
      <c r="B127" s="15">
        <v>38156</v>
      </c>
      <c r="C127" s="16">
        <f t="shared" si="13"/>
        <v>1.1686711375862069</v>
      </c>
      <c r="D127" s="16">
        <f t="shared" si="14"/>
        <v>1.0974721981935485</v>
      </c>
      <c r="E127" s="16">
        <f t="shared" si="15"/>
        <v>1.0946689486451615</v>
      </c>
      <c r="F127" s="16">
        <f t="shared" si="16"/>
        <v>1.05213952</v>
      </c>
      <c r="G127" s="16">
        <f t="shared" si="17"/>
        <v>1.0198348387096774</v>
      </c>
      <c r="H127" s="16">
        <f t="shared" si="18"/>
        <v>1.0026666666666666</v>
      </c>
      <c r="I127" s="16">
        <f aca="true" t="shared" si="19" ref="I127:I138">+((A127-$A$127)*(0.02/30)+1)</f>
        <v>1</v>
      </c>
    </row>
    <row r="128" spans="1:9" ht="12.75">
      <c r="A128" s="14">
        <v>16241</v>
      </c>
      <c r="B128" s="15">
        <v>38157</v>
      </c>
      <c r="C128" s="16">
        <f t="shared" si="13"/>
        <v>1.1705621912068966</v>
      </c>
      <c r="D128" s="16">
        <f t="shared" si="14"/>
        <v>1.098901198451613</v>
      </c>
      <c r="E128" s="16">
        <f t="shared" si="15"/>
        <v>1.09609429883871</v>
      </c>
      <c r="F128" s="16">
        <f t="shared" si="16"/>
        <v>1.0535094933333335</v>
      </c>
      <c r="G128" s="16">
        <f t="shared" si="17"/>
        <v>1.0205066666666667</v>
      </c>
      <c r="H128" s="16">
        <f t="shared" si="18"/>
        <v>1.0033333333333334</v>
      </c>
      <c r="I128" s="16">
        <f t="shared" si="19"/>
        <v>1.0006666666666666</v>
      </c>
    </row>
    <row r="129" spans="1:9" ht="12.75">
      <c r="A129" s="14">
        <v>16242</v>
      </c>
      <c r="B129" s="15">
        <v>38158</v>
      </c>
      <c r="C129" s="16">
        <f t="shared" si="13"/>
        <v>1.1724532448275864</v>
      </c>
      <c r="D129" s="16">
        <f t="shared" si="14"/>
        <v>1.1003301987096774</v>
      </c>
      <c r="E129" s="16">
        <f t="shared" si="15"/>
        <v>1.097519649032258</v>
      </c>
      <c r="F129" s="16">
        <f t="shared" si="16"/>
        <v>1.0548794666666668</v>
      </c>
      <c r="G129" s="16">
        <f t="shared" si="17"/>
        <v>1.0211784946236562</v>
      </c>
      <c r="H129" s="16">
        <f t="shared" si="18"/>
        <v>1.004</v>
      </c>
      <c r="I129" s="16">
        <f t="shared" si="19"/>
        <v>1.0013333333333334</v>
      </c>
    </row>
    <row r="130" spans="1:9" ht="12.75">
      <c r="A130" s="14">
        <v>16243</v>
      </c>
      <c r="B130" s="15">
        <v>38159</v>
      </c>
      <c r="C130" s="16">
        <f t="shared" si="13"/>
        <v>1.1743442984482757</v>
      </c>
      <c r="D130" s="16">
        <f t="shared" si="14"/>
        <v>1.101759198967742</v>
      </c>
      <c r="E130" s="16">
        <f t="shared" si="15"/>
        <v>1.0989449992258067</v>
      </c>
      <c r="F130" s="16">
        <f t="shared" si="16"/>
        <v>1.0562494400000002</v>
      </c>
      <c r="G130" s="16">
        <f t="shared" si="17"/>
        <v>1.0218503225806452</v>
      </c>
      <c r="H130" s="16">
        <f t="shared" si="18"/>
        <v>1.0046666666666666</v>
      </c>
      <c r="I130" s="16">
        <f t="shared" si="19"/>
        <v>1.002</v>
      </c>
    </row>
    <row r="131" spans="1:9" ht="12.75">
      <c r="A131" s="14">
        <v>16244</v>
      </c>
      <c r="B131" s="15">
        <v>38160</v>
      </c>
      <c r="C131" s="16">
        <f t="shared" si="13"/>
        <v>1.1762353520689655</v>
      </c>
      <c r="D131" s="16">
        <f t="shared" si="14"/>
        <v>1.1031881992258066</v>
      </c>
      <c r="E131" s="16">
        <f t="shared" si="15"/>
        <v>1.100370349419355</v>
      </c>
      <c r="F131" s="16">
        <f t="shared" si="16"/>
        <v>1.0576194133333336</v>
      </c>
      <c r="G131" s="16">
        <f t="shared" si="17"/>
        <v>1.0225221505376345</v>
      </c>
      <c r="H131" s="16">
        <f t="shared" si="18"/>
        <v>1.0053333333333334</v>
      </c>
      <c r="I131" s="16">
        <f t="shared" si="19"/>
        <v>1.0026666666666666</v>
      </c>
    </row>
    <row r="132" spans="1:9" ht="12.75">
      <c r="A132" s="14">
        <v>16245</v>
      </c>
      <c r="B132" s="15">
        <v>38161</v>
      </c>
      <c r="C132" s="16">
        <f t="shared" si="13"/>
        <v>1.1781264056896552</v>
      </c>
      <c r="D132" s="16">
        <f t="shared" si="14"/>
        <v>1.104617199483871</v>
      </c>
      <c r="E132" s="16">
        <f t="shared" si="15"/>
        <v>1.1017956996129032</v>
      </c>
      <c r="F132" s="16">
        <f t="shared" si="16"/>
        <v>1.0589893866666669</v>
      </c>
      <c r="G132" s="16">
        <f t="shared" si="17"/>
        <v>1.0231939784946238</v>
      </c>
      <c r="H132" s="16">
        <f t="shared" si="18"/>
        <v>1.006</v>
      </c>
      <c r="I132" s="16">
        <f t="shared" si="19"/>
        <v>1.0033333333333334</v>
      </c>
    </row>
    <row r="133" spans="1:9" ht="12.75">
      <c r="A133" s="14">
        <v>16246</v>
      </c>
      <c r="B133" s="15">
        <v>38162</v>
      </c>
      <c r="C133" s="16">
        <f t="shared" si="13"/>
        <v>1.180017459310345</v>
      </c>
      <c r="D133" s="16">
        <f t="shared" si="14"/>
        <v>1.1060461997419355</v>
      </c>
      <c r="E133" s="16">
        <f t="shared" si="15"/>
        <v>1.1032210498064519</v>
      </c>
      <c r="F133" s="16">
        <f t="shared" si="16"/>
        <v>1.0603593600000003</v>
      </c>
      <c r="G133" s="16">
        <f t="shared" si="17"/>
        <v>1.023865806451613</v>
      </c>
      <c r="H133" s="16">
        <f t="shared" si="18"/>
        <v>1.0066666666666666</v>
      </c>
      <c r="I133" s="16">
        <f t="shared" si="19"/>
        <v>1.004</v>
      </c>
    </row>
    <row r="134" spans="1:9" ht="12.75">
      <c r="A134" s="14">
        <v>16247</v>
      </c>
      <c r="B134" s="15">
        <v>38163</v>
      </c>
      <c r="C134" s="16">
        <f t="shared" si="13"/>
        <v>1.1819085129310345</v>
      </c>
      <c r="D134" s="16">
        <f t="shared" si="14"/>
        <v>1.1074752</v>
      </c>
      <c r="E134" s="16">
        <f t="shared" si="15"/>
        <v>1.1046464000000003</v>
      </c>
      <c r="F134" s="16">
        <f t="shared" si="16"/>
        <v>1.0617293333333335</v>
      </c>
      <c r="G134" s="16">
        <f t="shared" si="17"/>
        <v>1.0245376344086021</v>
      </c>
      <c r="H134" s="16">
        <f t="shared" si="18"/>
        <v>1.0073333333333334</v>
      </c>
      <c r="I134" s="16">
        <f t="shared" si="19"/>
        <v>1.0046666666666666</v>
      </c>
    </row>
    <row r="135" spans="1:9" ht="12.75">
      <c r="A135" s="14">
        <v>16248</v>
      </c>
      <c r="B135" s="15">
        <v>38164</v>
      </c>
      <c r="C135" s="16">
        <f t="shared" si="13"/>
        <v>1.1837995665517242</v>
      </c>
      <c r="D135" s="16">
        <f t="shared" si="14"/>
        <v>1.1089042002580645</v>
      </c>
      <c r="E135" s="16">
        <f t="shared" si="15"/>
        <v>1.1060717501935484</v>
      </c>
      <c r="F135" s="16">
        <f t="shared" si="16"/>
        <v>1.0630993066666667</v>
      </c>
      <c r="G135" s="16">
        <f t="shared" si="17"/>
        <v>1.0252094623655916</v>
      </c>
      <c r="H135" s="16">
        <f t="shared" si="18"/>
        <v>1.008</v>
      </c>
      <c r="I135" s="16">
        <f t="shared" si="19"/>
        <v>1.0053333333333334</v>
      </c>
    </row>
    <row r="136" spans="1:9" ht="12.75">
      <c r="A136" s="14">
        <v>16249</v>
      </c>
      <c r="B136" s="15">
        <v>38165</v>
      </c>
      <c r="C136" s="16">
        <f t="shared" si="13"/>
        <v>1.1856906201724138</v>
      </c>
      <c r="D136" s="16">
        <f t="shared" si="14"/>
        <v>1.110333200516129</v>
      </c>
      <c r="E136" s="16">
        <f t="shared" si="15"/>
        <v>1.107497100387097</v>
      </c>
      <c r="F136" s="16">
        <f t="shared" si="16"/>
        <v>1.0644692800000002</v>
      </c>
      <c r="G136" s="16">
        <f t="shared" si="17"/>
        <v>1.0258812903225807</v>
      </c>
      <c r="H136" s="16">
        <f t="shared" si="18"/>
        <v>1.0086666666666666</v>
      </c>
      <c r="I136" s="16">
        <f t="shared" si="19"/>
        <v>1.006</v>
      </c>
    </row>
    <row r="137" spans="1:9" ht="12.75">
      <c r="A137" s="14">
        <v>16250</v>
      </c>
      <c r="B137" s="15">
        <v>38166</v>
      </c>
      <c r="C137" s="16">
        <f t="shared" si="13"/>
        <v>1.1875816737931033</v>
      </c>
      <c r="D137" s="16">
        <f t="shared" si="14"/>
        <v>1.1117622007741934</v>
      </c>
      <c r="E137" s="16">
        <f t="shared" si="15"/>
        <v>1.1089224505806452</v>
      </c>
      <c r="F137" s="16">
        <f t="shared" si="16"/>
        <v>1.0658392533333334</v>
      </c>
      <c r="G137" s="16">
        <f t="shared" si="17"/>
        <v>1.02655311827957</v>
      </c>
      <c r="H137" s="16">
        <f t="shared" si="18"/>
        <v>1.0093333333333334</v>
      </c>
      <c r="I137" s="16">
        <f t="shared" si="19"/>
        <v>1.0066666666666666</v>
      </c>
    </row>
    <row r="138" spans="1:9" ht="12.75">
      <c r="A138" s="14">
        <v>16251</v>
      </c>
      <c r="B138" s="15">
        <v>38167</v>
      </c>
      <c r="C138" s="16">
        <f t="shared" si="13"/>
        <v>1.189472727413793</v>
      </c>
      <c r="D138" s="16">
        <f t="shared" si="14"/>
        <v>1.113191201032258</v>
      </c>
      <c r="E138" s="16">
        <f t="shared" si="15"/>
        <v>1.1103478007741936</v>
      </c>
      <c r="F138" s="16">
        <f t="shared" si="16"/>
        <v>1.0672092266666668</v>
      </c>
      <c r="G138" s="16">
        <f t="shared" si="17"/>
        <v>1.0272249462365592</v>
      </c>
      <c r="H138" s="16">
        <f t="shared" si="18"/>
        <v>1.01</v>
      </c>
      <c r="I138" s="16">
        <f t="shared" si="19"/>
        <v>1.0073333333333334</v>
      </c>
    </row>
    <row r="139" spans="1:9" ht="12.75">
      <c r="A139" s="14">
        <v>16252</v>
      </c>
      <c r="B139" s="15">
        <v>38168</v>
      </c>
      <c r="C139" s="16">
        <f t="shared" si="13"/>
        <v>1.1913637810344828</v>
      </c>
      <c r="D139" s="16">
        <f t="shared" si="14"/>
        <v>1.1146202012903226</v>
      </c>
      <c r="E139" s="16">
        <f t="shared" si="15"/>
        <v>1.1117731509677422</v>
      </c>
      <c r="F139" s="16">
        <f t="shared" si="16"/>
        <v>1.0685792000000003</v>
      </c>
      <c r="G139" s="16">
        <f t="shared" si="17"/>
        <v>1.0278967741935485</v>
      </c>
      <c r="H139" s="16">
        <f t="shared" si="18"/>
        <v>1.0106666666666666</v>
      </c>
      <c r="I139" s="16">
        <f>+(($A$139-$A$127)*(0.02/30)+1)</f>
        <v>1.008</v>
      </c>
    </row>
    <row r="140" spans="1:9" s="20" customFormat="1" ht="12.75">
      <c r="A140" s="17">
        <v>16253</v>
      </c>
      <c r="B140" s="18">
        <v>38169</v>
      </c>
      <c r="C140" s="19">
        <f aca="true" t="shared" si="20" ref="C140:C170">+(($A$17-$A$4)*(0.02/29)+1)*(1.02)*(1.05)^3*(((A140+1-$A$140)*(0.05/31))+1)</f>
        <v>1.1932853355200226</v>
      </c>
      <c r="D140" s="19">
        <f aca="true" t="shared" si="21" ref="D140:D170">+(($A$48-$A$32)*(0.02/31)+1)*(1.02)*(1.05)^2*((A140+1-$A$140)*(0.05/31)+1)</f>
        <v>1.1379907713839752</v>
      </c>
      <c r="E140" s="19">
        <f aca="true" t="shared" si="22" ref="E140:E170">+(($A$48-$A$36)*(0.02/31)+1)*(1.02)*(1.05)^2*((A140+1-$A$140)*(0.05/31)+1)</f>
        <v>1.1350840261186268</v>
      </c>
      <c r="F140" s="19">
        <f aca="true" t="shared" si="23" ref="F140:F170">+(($A$78-$A$67)*(0.02/30)+1)*(1.02)*(1.04)*((A140+1-$A$140)*(0.04/31)+1)</f>
        <v>1.069958011870968</v>
      </c>
      <c r="G140" s="19">
        <f aca="true" t="shared" si="24" ref="G140:G170">+(($A$109-$A$97)*(0.02/31)+1)*(1.02)*((A140+1-$A$140)*(0.04/31)+1)</f>
        <v>1.0292230926118626</v>
      </c>
      <c r="H140" s="19">
        <f aca="true" t="shared" si="25" ref="H140:H170">+(($A$139-$A$123)*(0.02/30)+1)*((A140+1-$A$140)*(0.02/31)+1)</f>
        <v>1.0113187096774194</v>
      </c>
      <c r="I140" s="19">
        <f aca="true" t="shared" si="26" ref="I140:I170">+(($A$139-$A$127)*(0.02/30)+1)*((A140+1-$A$140)*(0.02/31)+1)</f>
        <v>1.0086503225806454</v>
      </c>
    </row>
    <row r="141" spans="1:9" ht="12.75">
      <c r="A141" s="14">
        <v>16254</v>
      </c>
      <c r="B141" s="15">
        <v>38170</v>
      </c>
      <c r="C141" s="16">
        <f t="shared" si="20"/>
        <v>1.195206890005562</v>
      </c>
      <c r="D141" s="16">
        <f t="shared" si="21"/>
        <v>1.139823284703434</v>
      </c>
      <c r="E141" s="16">
        <f t="shared" si="22"/>
        <v>1.136911858688866</v>
      </c>
      <c r="F141" s="16">
        <f t="shared" si="23"/>
        <v>1.0713368237419358</v>
      </c>
      <c r="G141" s="16">
        <f t="shared" si="24"/>
        <v>1.0305494110301772</v>
      </c>
      <c r="H141" s="16">
        <f t="shared" si="25"/>
        <v>1.0119707526881718</v>
      </c>
      <c r="I141" s="16">
        <f t="shared" si="26"/>
        <v>1.0093006451612903</v>
      </c>
    </row>
    <row r="142" spans="1:9" ht="12.75">
      <c r="A142" s="14">
        <v>16255</v>
      </c>
      <c r="B142" s="15">
        <v>38171</v>
      </c>
      <c r="C142" s="16">
        <f t="shared" si="20"/>
        <v>1.1971284444911015</v>
      </c>
      <c r="D142" s="16">
        <f t="shared" si="21"/>
        <v>1.141655798022893</v>
      </c>
      <c r="E142" s="16">
        <f t="shared" si="22"/>
        <v>1.1387396912591055</v>
      </c>
      <c r="F142" s="16">
        <f t="shared" si="23"/>
        <v>1.0727156356129035</v>
      </c>
      <c r="G142" s="16">
        <f t="shared" si="24"/>
        <v>1.0318757294484913</v>
      </c>
      <c r="H142" s="16">
        <f t="shared" si="25"/>
        <v>1.0126227956989247</v>
      </c>
      <c r="I142" s="16">
        <f t="shared" si="26"/>
        <v>1.0099509677419356</v>
      </c>
    </row>
    <row r="143" spans="1:9" ht="12.75">
      <c r="A143" s="14">
        <v>16256</v>
      </c>
      <c r="B143" s="15">
        <v>38172</v>
      </c>
      <c r="C143" s="16">
        <f t="shared" si="20"/>
        <v>1.1990499989766408</v>
      </c>
      <c r="D143" s="16">
        <f t="shared" si="21"/>
        <v>1.1434883113423517</v>
      </c>
      <c r="E143" s="16">
        <f t="shared" si="22"/>
        <v>1.1405675238293447</v>
      </c>
      <c r="F143" s="16">
        <f t="shared" si="23"/>
        <v>1.0740944474838712</v>
      </c>
      <c r="G143" s="16">
        <f t="shared" si="24"/>
        <v>1.0332020478668056</v>
      </c>
      <c r="H143" s="16">
        <f t="shared" si="25"/>
        <v>1.0132748387096775</v>
      </c>
      <c r="I143" s="16">
        <f t="shared" si="26"/>
        <v>1.0106012903225807</v>
      </c>
    </row>
    <row r="144" spans="1:9" ht="12.75">
      <c r="A144" s="14">
        <v>16257</v>
      </c>
      <c r="B144" s="15">
        <v>38173</v>
      </c>
      <c r="C144" s="16">
        <f t="shared" si="20"/>
        <v>1.2009715534621805</v>
      </c>
      <c r="D144" s="16">
        <f t="shared" si="21"/>
        <v>1.1453208246618107</v>
      </c>
      <c r="E144" s="16">
        <f t="shared" si="22"/>
        <v>1.1423953563995841</v>
      </c>
      <c r="F144" s="16">
        <f t="shared" si="23"/>
        <v>1.0754732593548388</v>
      </c>
      <c r="G144" s="16">
        <f t="shared" si="24"/>
        <v>1.0345283662851197</v>
      </c>
      <c r="H144" s="16">
        <f t="shared" si="25"/>
        <v>1.0139268817204299</v>
      </c>
      <c r="I144" s="16">
        <f t="shared" si="26"/>
        <v>1.0112516129032258</v>
      </c>
    </row>
    <row r="145" spans="1:9" ht="12.75">
      <c r="A145" s="14">
        <v>16258</v>
      </c>
      <c r="B145" s="15">
        <v>38174</v>
      </c>
      <c r="C145" s="16">
        <f t="shared" si="20"/>
        <v>1.20289310794772</v>
      </c>
      <c r="D145" s="16">
        <f t="shared" si="21"/>
        <v>1.1471533379812697</v>
      </c>
      <c r="E145" s="16">
        <f t="shared" si="22"/>
        <v>1.1442231889698236</v>
      </c>
      <c r="F145" s="16">
        <f t="shared" si="23"/>
        <v>1.0768520712258067</v>
      </c>
      <c r="G145" s="16">
        <f t="shared" si="24"/>
        <v>1.0358546847034342</v>
      </c>
      <c r="H145" s="16">
        <f t="shared" si="25"/>
        <v>1.0145789247311827</v>
      </c>
      <c r="I145" s="16">
        <f t="shared" si="26"/>
        <v>1.011901935483871</v>
      </c>
    </row>
    <row r="146" spans="1:9" ht="12.75">
      <c r="A146" s="14">
        <v>16259</v>
      </c>
      <c r="B146" s="15">
        <v>38175</v>
      </c>
      <c r="C146" s="16">
        <f t="shared" si="20"/>
        <v>1.2048146624332594</v>
      </c>
      <c r="D146" s="16">
        <f t="shared" si="21"/>
        <v>1.1489858513007285</v>
      </c>
      <c r="E146" s="16">
        <f t="shared" si="22"/>
        <v>1.1460510215400626</v>
      </c>
      <c r="F146" s="16">
        <f t="shared" si="23"/>
        <v>1.0782308830967744</v>
      </c>
      <c r="G146" s="16">
        <f t="shared" si="24"/>
        <v>1.0371810031217483</v>
      </c>
      <c r="H146" s="16">
        <f t="shared" si="25"/>
        <v>1.0152309677419353</v>
      </c>
      <c r="I146" s="16">
        <f t="shared" si="26"/>
        <v>1.012552258064516</v>
      </c>
    </row>
    <row r="147" spans="1:9" ht="12.75">
      <c r="A147" s="14">
        <v>16260</v>
      </c>
      <c r="B147" s="15">
        <v>38176</v>
      </c>
      <c r="C147" s="16">
        <f t="shared" si="20"/>
        <v>1.206736216918799</v>
      </c>
      <c r="D147" s="16">
        <f t="shared" si="21"/>
        <v>1.1508183646201875</v>
      </c>
      <c r="E147" s="16">
        <f t="shared" si="22"/>
        <v>1.147878854110302</v>
      </c>
      <c r="F147" s="16">
        <f t="shared" si="23"/>
        <v>1.079609694967742</v>
      </c>
      <c r="G147" s="16">
        <f t="shared" si="24"/>
        <v>1.0385073215400624</v>
      </c>
      <c r="H147" s="16">
        <f t="shared" si="25"/>
        <v>1.0158830107526882</v>
      </c>
      <c r="I147" s="16">
        <f t="shared" si="26"/>
        <v>1.0132025806451612</v>
      </c>
    </row>
    <row r="148" spans="1:9" ht="12.75">
      <c r="A148" s="14">
        <v>16261</v>
      </c>
      <c r="B148" s="15">
        <v>38177</v>
      </c>
      <c r="C148" s="16">
        <f t="shared" si="20"/>
        <v>1.2086577714043383</v>
      </c>
      <c r="D148" s="16">
        <f t="shared" si="21"/>
        <v>1.1526508779396463</v>
      </c>
      <c r="E148" s="16">
        <f t="shared" si="22"/>
        <v>1.1497066866805412</v>
      </c>
      <c r="F148" s="16">
        <f t="shared" si="23"/>
        <v>1.0809885068387102</v>
      </c>
      <c r="G148" s="16">
        <f t="shared" si="24"/>
        <v>1.039833639958377</v>
      </c>
      <c r="H148" s="16">
        <f t="shared" si="25"/>
        <v>1.0165350537634408</v>
      </c>
      <c r="I148" s="16">
        <f t="shared" si="26"/>
        <v>1.0138529032258066</v>
      </c>
    </row>
    <row r="149" spans="1:9" ht="12.75">
      <c r="A149" s="14">
        <v>16262</v>
      </c>
      <c r="B149" s="15">
        <v>38178</v>
      </c>
      <c r="C149" s="16">
        <f t="shared" si="20"/>
        <v>1.2105793258898778</v>
      </c>
      <c r="D149" s="16">
        <f t="shared" si="21"/>
        <v>1.1544833912591053</v>
      </c>
      <c r="E149" s="16">
        <f t="shared" si="22"/>
        <v>1.1515345192507807</v>
      </c>
      <c r="F149" s="16">
        <f t="shared" si="23"/>
        <v>1.0823673187096778</v>
      </c>
      <c r="G149" s="16">
        <f t="shared" si="24"/>
        <v>1.041159958376691</v>
      </c>
      <c r="H149" s="16">
        <f t="shared" si="25"/>
        <v>1.0171870967741934</v>
      </c>
      <c r="I149" s="16">
        <f t="shared" si="26"/>
        <v>1.0145032258064515</v>
      </c>
    </row>
    <row r="150" spans="1:9" ht="12.75">
      <c r="A150" s="14">
        <v>16263</v>
      </c>
      <c r="B150" s="15">
        <v>38179</v>
      </c>
      <c r="C150" s="16">
        <f t="shared" si="20"/>
        <v>1.2125008803754176</v>
      </c>
      <c r="D150" s="16">
        <f t="shared" si="21"/>
        <v>1.1563159045785643</v>
      </c>
      <c r="E150" s="16">
        <f t="shared" si="22"/>
        <v>1.15336235182102</v>
      </c>
      <c r="F150" s="16">
        <f t="shared" si="23"/>
        <v>1.0837461305806455</v>
      </c>
      <c r="G150" s="16">
        <f t="shared" si="24"/>
        <v>1.0424862767950054</v>
      </c>
      <c r="H150" s="16">
        <f t="shared" si="25"/>
        <v>1.0178391397849462</v>
      </c>
      <c r="I150" s="16">
        <f t="shared" si="26"/>
        <v>1.0151535483870968</v>
      </c>
    </row>
    <row r="151" spans="1:9" ht="12.75">
      <c r="A151" s="14">
        <v>16264</v>
      </c>
      <c r="B151" s="15">
        <v>38180</v>
      </c>
      <c r="C151" s="16">
        <f t="shared" si="20"/>
        <v>1.214422434860957</v>
      </c>
      <c r="D151" s="16">
        <f t="shared" si="21"/>
        <v>1.1581484178980228</v>
      </c>
      <c r="E151" s="16">
        <f t="shared" si="22"/>
        <v>1.1551901843912593</v>
      </c>
      <c r="F151" s="16">
        <f t="shared" si="23"/>
        <v>1.0851249424516132</v>
      </c>
      <c r="G151" s="16">
        <f t="shared" si="24"/>
        <v>1.0438125952133195</v>
      </c>
      <c r="H151" s="16">
        <f t="shared" si="25"/>
        <v>1.0184911827956988</v>
      </c>
      <c r="I151" s="16">
        <f t="shared" si="26"/>
        <v>1.015803870967742</v>
      </c>
    </row>
    <row r="152" spans="1:10" ht="12.75">
      <c r="A152" s="14">
        <v>16265</v>
      </c>
      <c r="B152" s="15">
        <v>38181</v>
      </c>
      <c r="C152" s="16">
        <f t="shared" si="20"/>
        <v>1.2163439893464965</v>
      </c>
      <c r="D152" s="16">
        <f t="shared" si="21"/>
        <v>1.1599809312174818</v>
      </c>
      <c r="E152" s="16">
        <f t="shared" si="22"/>
        <v>1.1570180169614988</v>
      </c>
      <c r="F152" s="16">
        <f t="shared" si="23"/>
        <v>1.086503754322581</v>
      </c>
      <c r="G152" s="16">
        <f t="shared" si="24"/>
        <v>1.045138913631634</v>
      </c>
      <c r="H152" s="16">
        <f t="shared" si="25"/>
        <v>1.0191432258064514</v>
      </c>
      <c r="I152" s="16">
        <f t="shared" si="26"/>
        <v>1.016454193548387</v>
      </c>
      <c r="J152" s="21">
        <f aca="true" t="shared" si="27" ref="J152:J201">+((A152-$A$152)*0.02/31+1)</f>
        <v>1</v>
      </c>
    </row>
    <row r="153" spans="1:10" ht="12.75">
      <c r="A153" s="14">
        <v>16266</v>
      </c>
      <c r="B153" s="15">
        <v>38182</v>
      </c>
      <c r="C153" s="16">
        <f t="shared" si="20"/>
        <v>1.2182655438320358</v>
      </c>
      <c r="D153" s="16">
        <f t="shared" si="21"/>
        <v>1.1618134445369406</v>
      </c>
      <c r="E153" s="16">
        <f t="shared" si="22"/>
        <v>1.158845849531738</v>
      </c>
      <c r="F153" s="16">
        <f t="shared" si="23"/>
        <v>1.0878825661935487</v>
      </c>
      <c r="G153" s="16">
        <f t="shared" si="24"/>
        <v>1.0464652320499481</v>
      </c>
      <c r="H153" s="16">
        <f t="shared" si="25"/>
        <v>1.0197952688172043</v>
      </c>
      <c r="I153" s="16">
        <f t="shared" si="26"/>
        <v>1.0171045161290322</v>
      </c>
      <c r="J153" s="21">
        <f t="shared" si="27"/>
        <v>1.0006451612903227</v>
      </c>
    </row>
    <row r="154" spans="1:10" ht="12.75">
      <c r="A154" s="14">
        <v>16267</v>
      </c>
      <c r="B154" s="15">
        <v>38183</v>
      </c>
      <c r="C154" s="16">
        <f t="shared" si="20"/>
        <v>1.2201870983175753</v>
      </c>
      <c r="D154" s="16">
        <f t="shared" si="21"/>
        <v>1.1636459578563996</v>
      </c>
      <c r="E154" s="16">
        <f t="shared" si="22"/>
        <v>1.1606736821019774</v>
      </c>
      <c r="F154" s="16">
        <f t="shared" si="23"/>
        <v>1.0892613780645164</v>
      </c>
      <c r="G154" s="16">
        <f t="shared" si="24"/>
        <v>1.0477915504682622</v>
      </c>
      <c r="H154" s="16">
        <f t="shared" si="25"/>
        <v>1.0204473118279571</v>
      </c>
      <c r="I154" s="16">
        <f t="shared" si="26"/>
        <v>1.0177548387096775</v>
      </c>
      <c r="J154" s="21">
        <f t="shared" si="27"/>
        <v>1.001290322580645</v>
      </c>
    </row>
    <row r="155" spans="1:10" ht="12.75">
      <c r="A155" s="14">
        <v>16268</v>
      </c>
      <c r="B155" s="15">
        <v>38184</v>
      </c>
      <c r="C155" s="16">
        <f t="shared" si="20"/>
        <v>1.2221086528031149</v>
      </c>
      <c r="D155" s="16">
        <f t="shared" si="21"/>
        <v>1.1654784711758586</v>
      </c>
      <c r="E155" s="16">
        <f t="shared" si="22"/>
        <v>1.1625015146722169</v>
      </c>
      <c r="F155" s="16">
        <f t="shared" si="23"/>
        <v>1.0906401899354843</v>
      </c>
      <c r="G155" s="16">
        <f t="shared" si="24"/>
        <v>1.0491178688865768</v>
      </c>
      <c r="H155" s="16">
        <f t="shared" si="25"/>
        <v>1.0210993548387095</v>
      </c>
      <c r="I155" s="16">
        <f t="shared" si="26"/>
        <v>1.0184051612903224</v>
      </c>
      <c r="J155" s="21">
        <f t="shared" si="27"/>
        <v>1.0019354838709678</v>
      </c>
    </row>
    <row r="156" spans="1:10" ht="12.75">
      <c r="A156" s="14">
        <v>16269</v>
      </c>
      <c r="B156" s="15">
        <v>38185</v>
      </c>
      <c r="C156" s="16">
        <f t="shared" si="20"/>
        <v>1.2240302072886542</v>
      </c>
      <c r="D156" s="16">
        <f t="shared" si="21"/>
        <v>1.1673109844953173</v>
      </c>
      <c r="E156" s="16">
        <f t="shared" si="22"/>
        <v>1.164329347242456</v>
      </c>
      <c r="F156" s="16">
        <f t="shared" si="23"/>
        <v>1.092019001806452</v>
      </c>
      <c r="G156" s="16">
        <f t="shared" si="24"/>
        <v>1.0504441873048909</v>
      </c>
      <c r="H156" s="16">
        <f t="shared" si="25"/>
        <v>1.0217513978494623</v>
      </c>
      <c r="I156" s="16">
        <f t="shared" si="26"/>
        <v>1.0190554838709678</v>
      </c>
      <c r="J156" s="21">
        <f t="shared" si="27"/>
        <v>1.0025806451612904</v>
      </c>
    </row>
    <row r="157" spans="1:10" ht="12.75">
      <c r="A157" s="14">
        <v>16270</v>
      </c>
      <c r="B157" s="15">
        <v>38186</v>
      </c>
      <c r="C157" s="16">
        <f t="shared" si="20"/>
        <v>1.225951761774194</v>
      </c>
      <c r="D157" s="16">
        <f t="shared" si="21"/>
        <v>1.1691434978147763</v>
      </c>
      <c r="E157" s="16">
        <f t="shared" si="22"/>
        <v>1.1661571798126955</v>
      </c>
      <c r="F157" s="16">
        <f t="shared" si="23"/>
        <v>1.0933978136774196</v>
      </c>
      <c r="G157" s="16">
        <f t="shared" si="24"/>
        <v>1.0517705057232052</v>
      </c>
      <c r="H157" s="16">
        <f t="shared" si="25"/>
        <v>1.0224034408602152</v>
      </c>
      <c r="I157" s="16">
        <f t="shared" si="26"/>
        <v>1.019705806451613</v>
      </c>
      <c r="J157" s="21">
        <f t="shared" si="27"/>
        <v>1.0032258064516129</v>
      </c>
    </row>
    <row r="158" spans="1:11" ht="12.75">
      <c r="A158" s="14">
        <v>16271</v>
      </c>
      <c r="B158" s="15">
        <v>38187</v>
      </c>
      <c r="C158" s="16">
        <f t="shared" si="20"/>
        <v>1.2278733162597335</v>
      </c>
      <c r="D158" s="16">
        <f t="shared" si="21"/>
        <v>1.1709760111342353</v>
      </c>
      <c r="E158" s="16">
        <f t="shared" si="22"/>
        <v>1.1679850123829347</v>
      </c>
      <c r="F158" s="16">
        <f t="shared" si="23"/>
        <v>1.0947766255483873</v>
      </c>
      <c r="G158" s="16">
        <f t="shared" si="24"/>
        <v>1.0530968241415193</v>
      </c>
      <c r="H158" s="16">
        <f t="shared" si="25"/>
        <v>1.0230554838709676</v>
      </c>
      <c r="I158" s="16">
        <f t="shared" si="26"/>
        <v>1.020356129032258</v>
      </c>
      <c r="J158" s="21">
        <f t="shared" si="27"/>
        <v>1.0038709677419355</v>
      </c>
      <c r="K158" s="21">
        <f aca="true" t="shared" si="28" ref="K158:K170">+((A158-$A$158)*0.02/31+1)</f>
        <v>1</v>
      </c>
    </row>
    <row r="159" spans="1:11" ht="12.75">
      <c r="A159" s="14">
        <v>16272</v>
      </c>
      <c r="B159" s="15">
        <v>38188</v>
      </c>
      <c r="C159" s="16">
        <f t="shared" si="20"/>
        <v>1.2297948707452728</v>
      </c>
      <c r="D159" s="16">
        <f t="shared" si="21"/>
        <v>1.172808524453694</v>
      </c>
      <c r="E159" s="16">
        <f t="shared" si="22"/>
        <v>1.169812844953174</v>
      </c>
      <c r="F159" s="16">
        <f t="shared" si="23"/>
        <v>1.0961554374193552</v>
      </c>
      <c r="G159" s="16">
        <f t="shared" si="24"/>
        <v>1.0544231425598336</v>
      </c>
      <c r="H159" s="16">
        <f t="shared" si="25"/>
        <v>1.0237075268817204</v>
      </c>
      <c r="I159" s="16">
        <f t="shared" si="26"/>
        <v>1.0210064516129034</v>
      </c>
      <c r="J159" s="21">
        <f t="shared" si="27"/>
        <v>1.004516129032258</v>
      </c>
      <c r="K159" s="21">
        <f t="shared" si="28"/>
        <v>1.0006451612903227</v>
      </c>
    </row>
    <row r="160" spans="1:11" ht="12.75">
      <c r="A160" s="14">
        <v>16273</v>
      </c>
      <c r="B160" s="15">
        <v>38189</v>
      </c>
      <c r="C160" s="16">
        <f t="shared" si="20"/>
        <v>1.2317164252308124</v>
      </c>
      <c r="D160" s="16">
        <f t="shared" si="21"/>
        <v>1.174641037773153</v>
      </c>
      <c r="E160" s="16">
        <f t="shared" si="22"/>
        <v>1.1716406775234134</v>
      </c>
      <c r="F160" s="16">
        <f t="shared" si="23"/>
        <v>1.0975342492903228</v>
      </c>
      <c r="G160" s="16">
        <f t="shared" si="24"/>
        <v>1.055749460978148</v>
      </c>
      <c r="H160" s="16">
        <f t="shared" si="25"/>
        <v>1.024359569892473</v>
      </c>
      <c r="I160" s="16">
        <f t="shared" si="26"/>
        <v>1.0216567741935483</v>
      </c>
      <c r="J160" s="21">
        <f t="shared" si="27"/>
        <v>1.0051612903225806</v>
      </c>
      <c r="K160" s="21">
        <f t="shared" si="28"/>
        <v>1.001290322580645</v>
      </c>
    </row>
    <row r="161" spans="1:11" ht="12.75">
      <c r="A161" s="14">
        <v>16274</v>
      </c>
      <c r="B161" s="15">
        <v>38190</v>
      </c>
      <c r="C161" s="16">
        <f t="shared" si="20"/>
        <v>1.2336379797163517</v>
      </c>
      <c r="D161" s="16">
        <f t="shared" si="21"/>
        <v>1.1764735510926119</v>
      </c>
      <c r="E161" s="16">
        <f t="shared" si="22"/>
        <v>1.1734685100936526</v>
      </c>
      <c r="F161" s="16">
        <f t="shared" si="23"/>
        <v>1.0989130611612905</v>
      </c>
      <c r="G161" s="16">
        <f t="shared" si="24"/>
        <v>1.057075779396462</v>
      </c>
      <c r="H161" s="16">
        <f t="shared" si="25"/>
        <v>1.0250116129032256</v>
      </c>
      <c r="I161" s="16">
        <f t="shared" si="26"/>
        <v>1.0223070967741936</v>
      </c>
      <c r="J161" s="21">
        <f t="shared" si="27"/>
        <v>1.0058064516129033</v>
      </c>
      <c r="K161" s="21">
        <f t="shared" si="28"/>
        <v>1.0019354838709678</v>
      </c>
    </row>
    <row r="162" spans="1:12" ht="12.75">
      <c r="A162" s="14">
        <v>16275</v>
      </c>
      <c r="B162" s="15">
        <v>38191</v>
      </c>
      <c r="C162" s="16">
        <f t="shared" si="20"/>
        <v>1.2355595342018912</v>
      </c>
      <c r="D162" s="16">
        <f t="shared" si="21"/>
        <v>1.1783060644120709</v>
      </c>
      <c r="E162" s="16">
        <f t="shared" si="22"/>
        <v>1.175296342663892</v>
      </c>
      <c r="F162" s="16">
        <f t="shared" si="23"/>
        <v>1.1002918730322584</v>
      </c>
      <c r="G162" s="16">
        <f t="shared" si="24"/>
        <v>1.0584020978147766</v>
      </c>
      <c r="H162" s="16">
        <f t="shared" si="25"/>
        <v>1.0256636559139785</v>
      </c>
      <c r="I162" s="16">
        <f t="shared" si="26"/>
        <v>1.0229574193548387</v>
      </c>
      <c r="J162" s="21">
        <f t="shared" si="27"/>
        <v>1.0064516129032257</v>
      </c>
      <c r="K162" s="21">
        <f t="shared" si="28"/>
        <v>1.0025806451612904</v>
      </c>
      <c r="L162" s="21">
        <f aca="true" t="shared" si="29" ref="L162:L170">+((A162-$A$162)*0.02/31+1)</f>
        <v>1</v>
      </c>
    </row>
    <row r="163" spans="1:12" ht="12.75">
      <c r="A163" s="14">
        <v>16276</v>
      </c>
      <c r="B163" s="15">
        <v>38192</v>
      </c>
      <c r="C163" s="16">
        <f t="shared" si="20"/>
        <v>1.2374810886874308</v>
      </c>
      <c r="D163" s="16">
        <f t="shared" si="21"/>
        <v>1.1801385777315299</v>
      </c>
      <c r="E163" s="16">
        <f t="shared" si="22"/>
        <v>1.1771241752341315</v>
      </c>
      <c r="F163" s="16">
        <f t="shared" si="23"/>
        <v>1.101670684903226</v>
      </c>
      <c r="G163" s="16">
        <f t="shared" si="24"/>
        <v>1.0597284162330907</v>
      </c>
      <c r="H163" s="16">
        <f t="shared" si="25"/>
        <v>1.026315698924731</v>
      </c>
      <c r="I163" s="16">
        <f t="shared" si="26"/>
        <v>1.0236077419354839</v>
      </c>
      <c r="J163" s="21">
        <f t="shared" si="27"/>
        <v>1.0070967741935484</v>
      </c>
      <c r="K163" s="21">
        <f t="shared" si="28"/>
        <v>1.0032258064516129</v>
      </c>
      <c r="L163" s="21">
        <f t="shared" si="29"/>
        <v>1.0006451612903227</v>
      </c>
    </row>
    <row r="164" spans="1:12" ht="12.75">
      <c r="A164" s="14">
        <v>16277</v>
      </c>
      <c r="B164" s="15">
        <v>38193</v>
      </c>
      <c r="C164" s="16">
        <f t="shared" si="20"/>
        <v>1.23940264317297</v>
      </c>
      <c r="D164" s="16">
        <f t="shared" si="21"/>
        <v>1.1819710910509886</v>
      </c>
      <c r="E164" s="16">
        <f t="shared" si="22"/>
        <v>1.1789520078043707</v>
      </c>
      <c r="F164" s="16">
        <f t="shared" si="23"/>
        <v>1.1030494967741937</v>
      </c>
      <c r="G164" s="16">
        <f t="shared" si="24"/>
        <v>1.061054734651405</v>
      </c>
      <c r="H164" s="16">
        <f t="shared" si="25"/>
        <v>1.0269677419354837</v>
      </c>
      <c r="I164" s="16">
        <f t="shared" si="26"/>
        <v>1.024258064516129</v>
      </c>
      <c r="J164" s="21">
        <f t="shared" si="27"/>
        <v>1.007741935483871</v>
      </c>
      <c r="K164" s="21">
        <f t="shared" si="28"/>
        <v>1.0038709677419355</v>
      </c>
      <c r="L164" s="21">
        <f t="shared" si="29"/>
        <v>1.001290322580645</v>
      </c>
    </row>
    <row r="165" spans="1:12" ht="12.75">
      <c r="A165" s="14">
        <v>16278</v>
      </c>
      <c r="B165" s="15">
        <v>38194</v>
      </c>
      <c r="C165" s="16">
        <f t="shared" si="20"/>
        <v>1.2413241976585099</v>
      </c>
      <c r="D165" s="16">
        <f t="shared" si="21"/>
        <v>1.1838036043704476</v>
      </c>
      <c r="E165" s="16">
        <f t="shared" si="22"/>
        <v>1.1807798403746101</v>
      </c>
      <c r="F165" s="16">
        <f t="shared" si="23"/>
        <v>1.1044283086451614</v>
      </c>
      <c r="G165" s="16">
        <f t="shared" si="24"/>
        <v>1.062381053069719</v>
      </c>
      <c r="H165" s="16">
        <f t="shared" si="25"/>
        <v>1.0276197849462365</v>
      </c>
      <c r="I165" s="16">
        <f t="shared" si="26"/>
        <v>1.0249083870967743</v>
      </c>
      <c r="J165" s="21">
        <f t="shared" si="27"/>
        <v>1.0083870967741935</v>
      </c>
      <c r="K165" s="21">
        <f t="shared" si="28"/>
        <v>1.004516129032258</v>
      </c>
      <c r="L165" s="21">
        <f t="shared" si="29"/>
        <v>1.0019354838709678</v>
      </c>
    </row>
    <row r="166" spans="1:12" ht="12.75">
      <c r="A166" s="14">
        <v>16279</v>
      </c>
      <c r="B166" s="15">
        <v>38195</v>
      </c>
      <c r="C166" s="16">
        <f t="shared" si="20"/>
        <v>1.2432457521440492</v>
      </c>
      <c r="D166" s="16">
        <f t="shared" si="21"/>
        <v>1.1856361176899064</v>
      </c>
      <c r="E166" s="16">
        <f t="shared" si="22"/>
        <v>1.1826076729448494</v>
      </c>
      <c r="F166" s="16">
        <f t="shared" si="23"/>
        <v>1.1058071205161295</v>
      </c>
      <c r="G166" s="16">
        <f t="shared" si="24"/>
        <v>1.0637073714880334</v>
      </c>
      <c r="H166" s="16">
        <f t="shared" si="25"/>
        <v>1.0282718279569891</v>
      </c>
      <c r="I166" s="16">
        <f t="shared" si="26"/>
        <v>1.0255587096774192</v>
      </c>
      <c r="J166" s="21">
        <f t="shared" si="27"/>
        <v>1.0090322580645161</v>
      </c>
      <c r="K166" s="21">
        <f t="shared" si="28"/>
        <v>1.0051612903225806</v>
      </c>
      <c r="L166" s="21">
        <f t="shared" si="29"/>
        <v>1.0025806451612904</v>
      </c>
    </row>
    <row r="167" spans="1:12" ht="12.75">
      <c r="A167" s="14">
        <v>16280</v>
      </c>
      <c r="B167" s="15">
        <v>38196</v>
      </c>
      <c r="C167" s="16">
        <f t="shared" si="20"/>
        <v>1.2451673066295887</v>
      </c>
      <c r="D167" s="16">
        <f t="shared" si="21"/>
        <v>1.1874686310093654</v>
      </c>
      <c r="E167" s="16">
        <f t="shared" si="22"/>
        <v>1.1844355055150888</v>
      </c>
      <c r="F167" s="16">
        <f t="shared" si="23"/>
        <v>1.1071859323870972</v>
      </c>
      <c r="G167" s="16">
        <f t="shared" si="24"/>
        <v>1.0650336899063477</v>
      </c>
      <c r="H167" s="16">
        <f t="shared" si="25"/>
        <v>1.028923870967742</v>
      </c>
      <c r="I167" s="16">
        <f t="shared" si="26"/>
        <v>1.0262090322580646</v>
      </c>
      <c r="J167" s="21">
        <f t="shared" si="27"/>
        <v>1.0096774193548388</v>
      </c>
      <c r="K167" s="21">
        <f t="shared" si="28"/>
        <v>1.0058064516129033</v>
      </c>
      <c r="L167" s="21">
        <f t="shared" si="29"/>
        <v>1.0032258064516129</v>
      </c>
    </row>
    <row r="168" spans="1:12" ht="12.75">
      <c r="A168" s="14">
        <v>16281</v>
      </c>
      <c r="B168" s="15">
        <v>38197</v>
      </c>
      <c r="C168" s="16">
        <f t="shared" si="20"/>
        <v>1.2470888611151283</v>
      </c>
      <c r="D168" s="16">
        <f t="shared" si="21"/>
        <v>1.1893011443288244</v>
      </c>
      <c r="E168" s="16">
        <f t="shared" si="22"/>
        <v>1.1862633380853282</v>
      </c>
      <c r="F168" s="16">
        <f t="shared" si="23"/>
        <v>1.1085647442580648</v>
      </c>
      <c r="G168" s="16">
        <f t="shared" si="24"/>
        <v>1.0663600083246618</v>
      </c>
      <c r="H168" s="16">
        <f t="shared" si="25"/>
        <v>1.0295759139784946</v>
      </c>
      <c r="I168" s="16">
        <f t="shared" si="26"/>
        <v>1.0268593548387097</v>
      </c>
      <c r="J168" s="21">
        <f t="shared" si="27"/>
        <v>1.0103225806451612</v>
      </c>
      <c r="K168" s="21">
        <f t="shared" si="28"/>
        <v>1.0064516129032257</v>
      </c>
      <c r="L168" s="21">
        <f t="shared" si="29"/>
        <v>1.0038709677419355</v>
      </c>
    </row>
    <row r="169" spans="1:12" ht="12.75">
      <c r="A169" s="14">
        <v>16282</v>
      </c>
      <c r="B169" s="15">
        <v>38198</v>
      </c>
      <c r="C169" s="16">
        <f t="shared" si="20"/>
        <v>1.2490104156006676</v>
      </c>
      <c r="D169" s="16">
        <f t="shared" si="21"/>
        <v>1.1911336576482832</v>
      </c>
      <c r="E169" s="16">
        <f t="shared" si="22"/>
        <v>1.1880911706555672</v>
      </c>
      <c r="F169" s="16">
        <f t="shared" si="23"/>
        <v>1.1099435561290327</v>
      </c>
      <c r="G169" s="16">
        <f t="shared" si="24"/>
        <v>1.0676863267429764</v>
      </c>
      <c r="H169" s="16">
        <f t="shared" si="25"/>
        <v>1.0302279569892472</v>
      </c>
      <c r="I169" s="16">
        <f t="shared" si="26"/>
        <v>1.0275096774193548</v>
      </c>
      <c r="J169" s="21">
        <f t="shared" si="27"/>
        <v>1.0109677419354839</v>
      </c>
      <c r="K169" s="21">
        <f t="shared" si="28"/>
        <v>1.0070967741935484</v>
      </c>
      <c r="L169" s="21">
        <f t="shared" si="29"/>
        <v>1.004516129032258</v>
      </c>
    </row>
    <row r="170" spans="1:12" ht="12.75">
      <c r="A170" s="14">
        <v>16283</v>
      </c>
      <c r="B170" s="15">
        <v>38199</v>
      </c>
      <c r="C170" s="16">
        <f t="shared" si="20"/>
        <v>1.2509319700862072</v>
      </c>
      <c r="D170" s="16">
        <f t="shared" si="21"/>
        <v>1.1929661709677422</v>
      </c>
      <c r="E170" s="16">
        <f t="shared" si="22"/>
        <v>1.1899190032258067</v>
      </c>
      <c r="F170" s="16">
        <f t="shared" si="23"/>
        <v>1.1113223680000004</v>
      </c>
      <c r="G170" s="16">
        <f t="shared" si="24"/>
        <v>1.0690126451612905</v>
      </c>
      <c r="H170" s="16">
        <f t="shared" si="25"/>
        <v>1.03088</v>
      </c>
      <c r="I170" s="16">
        <f t="shared" si="26"/>
        <v>1.02816</v>
      </c>
      <c r="J170" s="21">
        <f t="shared" si="27"/>
        <v>1.0116129032258065</v>
      </c>
      <c r="K170" s="21">
        <f t="shared" si="28"/>
        <v>1.007741935483871</v>
      </c>
      <c r="L170" s="21">
        <f t="shared" si="29"/>
        <v>1.0051612903225806</v>
      </c>
    </row>
    <row r="171" spans="1:11" s="20" customFormat="1" ht="12.75">
      <c r="A171" s="17">
        <v>16284</v>
      </c>
      <c r="B171" s="18">
        <v>38200</v>
      </c>
      <c r="C171" s="19">
        <f>+(($A$17-$A$4)*(0.02/29)+1)*(1.02)*(1.05)^4*(((A171+1-$A$171)*(0.05/31))+1)</f>
        <v>1.2529496022960236</v>
      </c>
      <c r="D171" s="19">
        <f>+(($A$48-$A$32)*(0.02/31)+1)*(1.02)*(1.05)^3*((A171+1-$A$171)*(0.05/31)+1)</f>
        <v>1.1948903099531738</v>
      </c>
      <c r="E171" s="19">
        <f>+(($A$48-$A$36)*(0.02/31)+1)*(1.02)*(1.05)^3*((A171+1-$A$171)*(0.05/31)+1)</f>
        <v>1.191838227424558</v>
      </c>
      <c r="F171" s="19">
        <f>+(($A$78-$A$67)*(0.02/30)+1)*(1.02)*(1.04)*(1.04)*((A171+1-$A$171)*(0.04/31)+1)</f>
        <v>1.1127563323458067</v>
      </c>
      <c r="G171" s="19">
        <f>+(($A$109-$A$97)*(0.02/31)+1)*(1.02)*(1.04)*((A171+1-$A$171)*(0.04/31)+1)</f>
        <v>1.0703920163163372</v>
      </c>
      <c r="H171" s="19">
        <f>+(($A$139-$A$123)*(0.02/30)+1)*(1.02)*((A171+1-$A$171)*(0.02/31)+1)</f>
        <v>1.0315450838709679</v>
      </c>
      <c r="I171" s="19">
        <f>+(($A$139-$A$127)*(0.02/30)+1)*(1.02)*((A171+1-$A$171)*(0.02/31)+1)</f>
        <v>1.0288233290322581</v>
      </c>
      <c r="J171" s="22">
        <f t="shared" si="27"/>
        <v>1.012258064516129</v>
      </c>
      <c r="K171" s="22"/>
    </row>
    <row r="172" spans="1:11" ht="12.75">
      <c r="A172" s="14">
        <v>16285</v>
      </c>
      <c r="B172" s="15">
        <v>38201</v>
      </c>
      <c r="C172" s="16">
        <f aca="true" t="shared" si="30" ref="C172:C201">+(($A$17-$A$4)*(0.02/29)+1)*(1.02)*(1.05)^4*(((A172+1-$A$171)*(0.05/31))+1)</f>
        <v>1.2549672345058398</v>
      </c>
      <c r="D172" s="16">
        <f aca="true" t="shared" si="31" ref="D172:D201">+(($A$48-$A$32)*(0.02/31)+1)*(1.02)*(1.05)^3*((A172+1-$A$171)*(0.05/31)+1)</f>
        <v>1.1968144489386057</v>
      </c>
      <c r="E172" s="16">
        <f aca="true" t="shared" si="32" ref="E172:E201">+(($A$48-$A$36)*(0.02/31)+1)*(1.02)*(1.05)^3*((A172+1-$A$171)*(0.05/31)+1)</f>
        <v>1.1937574516233092</v>
      </c>
      <c r="F172" s="16">
        <f aca="true" t="shared" si="33" ref="F172:F201">+(($A$78-$A$67)*(0.02/30)+1)*(1.02)*(1.04)*(1.04)*((A172+1-$A$171)*(0.04/31)+1)</f>
        <v>1.1141902966916135</v>
      </c>
      <c r="G172" s="16">
        <f aca="true" t="shared" si="34" ref="G172:G201">+(($A$109-$A$97)*(0.02/31)+1)*(1.02)*(1.04)*((A172+1-$A$171)*(0.04/31)+1)</f>
        <v>1.0717713874713841</v>
      </c>
      <c r="H172" s="16">
        <f aca="true" t="shared" si="35" ref="H172:H201">+(($A$139-$A$123)*(0.02/30)+1)*(1.02)*((A172+1-$A$171)*(0.02/31)+1)</f>
        <v>1.0322101677419355</v>
      </c>
      <c r="I172" s="16">
        <f aca="true" t="shared" si="36" ref="I172:I201">+(($A$139-$A$127)*(0.02/30)+1)*(1.02)*((A172+1-$A$171)*(0.02/31)+1)</f>
        <v>1.0294866580645161</v>
      </c>
      <c r="J172" s="21">
        <f t="shared" si="27"/>
        <v>1.0129032258064516</v>
      </c>
      <c r="K172" s="21"/>
    </row>
    <row r="173" spans="1:11" ht="12.75">
      <c r="A173" s="14">
        <v>16286</v>
      </c>
      <c r="B173" s="15">
        <v>38202</v>
      </c>
      <c r="C173" s="16">
        <f t="shared" si="30"/>
        <v>1.2569848667156565</v>
      </c>
      <c r="D173" s="16">
        <f t="shared" si="31"/>
        <v>1.1987385879240375</v>
      </c>
      <c r="E173" s="16">
        <f t="shared" si="32"/>
        <v>1.1956766758220607</v>
      </c>
      <c r="F173" s="16">
        <f t="shared" si="33"/>
        <v>1.1156242610374199</v>
      </c>
      <c r="G173" s="16">
        <f t="shared" si="34"/>
        <v>1.073150758626431</v>
      </c>
      <c r="H173" s="16">
        <f t="shared" si="35"/>
        <v>1.0328752516129032</v>
      </c>
      <c r="I173" s="16">
        <f t="shared" si="36"/>
        <v>1.030149987096774</v>
      </c>
      <c r="J173" s="21">
        <f t="shared" si="27"/>
        <v>1.013548387096774</v>
      </c>
      <c r="K173" s="21">
        <f>+(12*0.02/31+1)</f>
        <v>1.007741935483871</v>
      </c>
    </row>
    <row r="174" spans="1:11" ht="12.75">
      <c r="A174" s="14">
        <v>16287</v>
      </c>
      <c r="B174" s="15">
        <v>38203</v>
      </c>
      <c r="C174" s="16">
        <f t="shared" si="30"/>
        <v>1.2590024989254727</v>
      </c>
      <c r="D174" s="16">
        <f t="shared" si="31"/>
        <v>1.2006627269094692</v>
      </c>
      <c r="E174" s="16">
        <f t="shared" si="32"/>
        <v>1.1975959000208118</v>
      </c>
      <c r="F174" s="16">
        <f t="shared" si="33"/>
        <v>1.1170582253832262</v>
      </c>
      <c r="G174" s="16">
        <f t="shared" si="34"/>
        <v>1.0745301297814778</v>
      </c>
      <c r="H174" s="16">
        <f t="shared" si="35"/>
        <v>1.033540335483871</v>
      </c>
      <c r="I174" s="16">
        <f t="shared" si="36"/>
        <v>1.0308133161290323</v>
      </c>
      <c r="J174" s="21">
        <f t="shared" si="27"/>
        <v>1.0141935483870967</v>
      </c>
      <c r="K174" s="21"/>
    </row>
    <row r="175" spans="1:11" ht="12.75">
      <c r="A175" s="14">
        <v>16288</v>
      </c>
      <c r="B175" s="15">
        <v>38204</v>
      </c>
      <c r="C175" s="16">
        <f t="shared" si="30"/>
        <v>1.2610201311352893</v>
      </c>
      <c r="D175" s="16">
        <f t="shared" si="31"/>
        <v>1.202586865894901</v>
      </c>
      <c r="E175" s="16">
        <f t="shared" si="32"/>
        <v>1.1995151242195632</v>
      </c>
      <c r="F175" s="16">
        <f t="shared" si="33"/>
        <v>1.1184921897290325</v>
      </c>
      <c r="G175" s="16">
        <f t="shared" si="34"/>
        <v>1.0759095009365245</v>
      </c>
      <c r="H175" s="16">
        <f t="shared" si="35"/>
        <v>1.0342054193548387</v>
      </c>
      <c r="I175" s="16">
        <f t="shared" si="36"/>
        <v>1.0314766451612902</v>
      </c>
      <c r="J175" s="21">
        <f t="shared" si="27"/>
        <v>1.0148387096774194</v>
      </c>
      <c r="K175" s="21"/>
    </row>
    <row r="176" spans="1:11" ht="12.75">
      <c r="A176" s="14">
        <v>16289</v>
      </c>
      <c r="B176" s="15">
        <v>38205</v>
      </c>
      <c r="C176" s="16">
        <f t="shared" si="30"/>
        <v>1.2630377633451058</v>
      </c>
      <c r="D176" s="16">
        <f t="shared" si="31"/>
        <v>1.2045110048803331</v>
      </c>
      <c r="E176" s="16">
        <f t="shared" si="32"/>
        <v>1.2014343484183145</v>
      </c>
      <c r="F176" s="16">
        <f t="shared" si="33"/>
        <v>1.119926154074839</v>
      </c>
      <c r="G176" s="16">
        <f t="shared" si="34"/>
        <v>1.0772888720915714</v>
      </c>
      <c r="H176" s="16">
        <f t="shared" si="35"/>
        <v>1.0348705032258065</v>
      </c>
      <c r="I176" s="16">
        <f t="shared" si="36"/>
        <v>1.0321399741935484</v>
      </c>
      <c r="J176" s="21">
        <f t="shared" si="27"/>
        <v>1.0154838709677418</v>
      </c>
      <c r="K176" s="21"/>
    </row>
    <row r="177" spans="1:11" ht="12.75">
      <c r="A177" s="14">
        <v>16290</v>
      </c>
      <c r="B177" s="15">
        <v>38206</v>
      </c>
      <c r="C177" s="16">
        <f t="shared" si="30"/>
        <v>1.2650553955549222</v>
      </c>
      <c r="D177" s="16">
        <f t="shared" si="31"/>
        <v>1.2064351438657648</v>
      </c>
      <c r="E177" s="16">
        <f t="shared" si="32"/>
        <v>1.2033535726170657</v>
      </c>
      <c r="F177" s="16">
        <f t="shared" si="33"/>
        <v>1.1213601184206456</v>
      </c>
      <c r="G177" s="16">
        <f t="shared" si="34"/>
        <v>1.0786682432466181</v>
      </c>
      <c r="H177" s="16">
        <f t="shared" si="35"/>
        <v>1.0355355870967742</v>
      </c>
      <c r="I177" s="16">
        <f t="shared" si="36"/>
        <v>1.0328033032258064</v>
      </c>
      <c r="J177" s="21">
        <f t="shared" si="27"/>
        <v>1.0161290322580645</v>
      </c>
      <c r="K177" s="21"/>
    </row>
    <row r="178" spans="1:11" ht="12.75">
      <c r="A178" s="14">
        <v>16291</v>
      </c>
      <c r="B178" s="15">
        <v>38207</v>
      </c>
      <c r="C178" s="16">
        <f t="shared" si="30"/>
        <v>1.2670730277647386</v>
      </c>
      <c r="D178" s="16">
        <f t="shared" si="31"/>
        <v>1.2083592828511966</v>
      </c>
      <c r="E178" s="16">
        <f t="shared" si="32"/>
        <v>1.2052727968158172</v>
      </c>
      <c r="F178" s="16">
        <f t="shared" si="33"/>
        <v>1.122794082766452</v>
      </c>
      <c r="G178" s="16">
        <f t="shared" si="34"/>
        <v>1.080047614401665</v>
      </c>
      <c r="H178" s="16">
        <f t="shared" si="35"/>
        <v>1.0362006709677418</v>
      </c>
      <c r="I178" s="16">
        <f t="shared" si="36"/>
        <v>1.0334666322580643</v>
      </c>
      <c r="J178" s="21">
        <f t="shared" si="27"/>
        <v>1.0167741935483872</v>
      </c>
      <c r="K178" s="21"/>
    </row>
    <row r="179" spans="1:11" ht="12.75">
      <c r="A179" s="14">
        <v>16292</v>
      </c>
      <c r="B179" s="15">
        <v>38208</v>
      </c>
      <c r="C179" s="16">
        <f t="shared" si="30"/>
        <v>1.269090659974555</v>
      </c>
      <c r="D179" s="16">
        <f t="shared" si="31"/>
        <v>1.2102834218366283</v>
      </c>
      <c r="E179" s="16">
        <f t="shared" si="32"/>
        <v>1.2071920210145684</v>
      </c>
      <c r="F179" s="16">
        <f t="shared" si="33"/>
        <v>1.1242280471122585</v>
      </c>
      <c r="G179" s="16">
        <f t="shared" si="34"/>
        <v>1.081426985556712</v>
      </c>
      <c r="H179" s="16">
        <f t="shared" si="35"/>
        <v>1.0368657548387097</v>
      </c>
      <c r="I179" s="16">
        <f t="shared" si="36"/>
        <v>1.0341299612903225</v>
      </c>
      <c r="J179" s="21">
        <f t="shared" si="27"/>
        <v>1.0174193548387096</v>
      </c>
      <c r="K179" s="21"/>
    </row>
    <row r="180" spans="1:11" ht="12.75">
      <c r="A180" s="14">
        <v>16293</v>
      </c>
      <c r="B180" s="15">
        <v>38209</v>
      </c>
      <c r="C180" s="16">
        <f t="shared" si="30"/>
        <v>1.2711082921843715</v>
      </c>
      <c r="D180" s="16">
        <f t="shared" si="31"/>
        <v>1.2122075608220604</v>
      </c>
      <c r="E180" s="16">
        <f t="shared" si="32"/>
        <v>1.2091112452133197</v>
      </c>
      <c r="F180" s="16">
        <f t="shared" si="33"/>
        <v>1.1256620114580649</v>
      </c>
      <c r="G180" s="16">
        <f t="shared" si="34"/>
        <v>1.0828063567117587</v>
      </c>
      <c r="H180" s="16">
        <f t="shared" si="35"/>
        <v>1.0375308387096773</v>
      </c>
      <c r="I180" s="16">
        <f t="shared" si="36"/>
        <v>1.0347932903225805</v>
      </c>
      <c r="J180" s="21">
        <f t="shared" si="27"/>
        <v>1.0180645161290323</v>
      </c>
      <c r="K180" s="21"/>
    </row>
    <row r="181" spans="1:11" ht="12.75">
      <c r="A181" s="14">
        <v>16294</v>
      </c>
      <c r="B181" s="15">
        <v>38210</v>
      </c>
      <c r="C181" s="16">
        <f t="shared" si="30"/>
        <v>1.2731259243941881</v>
      </c>
      <c r="D181" s="16">
        <f t="shared" si="31"/>
        <v>1.2141316998074922</v>
      </c>
      <c r="E181" s="16">
        <f t="shared" si="32"/>
        <v>1.211030469412071</v>
      </c>
      <c r="F181" s="16">
        <f t="shared" si="33"/>
        <v>1.1270959758038714</v>
      </c>
      <c r="G181" s="16">
        <f t="shared" si="34"/>
        <v>1.0841857278668054</v>
      </c>
      <c r="H181" s="16">
        <f t="shared" si="35"/>
        <v>1.0381959225806452</v>
      </c>
      <c r="I181" s="16">
        <f t="shared" si="36"/>
        <v>1.0354566193548387</v>
      </c>
      <c r="J181" s="21">
        <f t="shared" si="27"/>
        <v>1.018709677419355</v>
      </c>
      <c r="K181" s="21"/>
    </row>
    <row r="182" spans="1:11" ht="12.75">
      <c r="A182" s="14">
        <v>16295</v>
      </c>
      <c r="B182" s="15">
        <v>38211</v>
      </c>
      <c r="C182" s="16">
        <f t="shared" si="30"/>
        <v>1.2751435566040044</v>
      </c>
      <c r="D182" s="16">
        <f t="shared" si="31"/>
        <v>1.216055838792924</v>
      </c>
      <c r="E182" s="16">
        <f t="shared" si="32"/>
        <v>1.2129496936108222</v>
      </c>
      <c r="F182" s="16">
        <f t="shared" si="33"/>
        <v>1.1285299401496778</v>
      </c>
      <c r="G182" s="16">
        <f t="shared" si="34"/>
        <v>1.0855650990218524</v>
      </c>
      <c r="H182" s="16">
        <f t="shared" si="35"/>
        <v>1.038861006451613</v>
      </c>
      <c r="I182" s="16">
        <f t="shared" si="36"/>
        <v>1.0361199483870969</v>
      </c>
      <c r="J182" s="21">
        <f t="shared" si="27"/>
        <v>1.0193548387096774</v>
      </c>
      <c r="K182" s="21"/>
    </row>
    <row r="183" spans="1:11" ht="12.75">
      <c r="A183" s="14">
        <v>16296</v>
      </c>
      <c r="B183" s="15">
        <v>38212</v>
      </c>
      <c r="C183" s="16">
        <f t="shared" si="30"/>
        <v>1.277161188813821</v>
      </c>
      <c r="D183" s="16">
        <f t="shared" si="31"/>
        <v>1.217979977778356</v>
      </c>
      <c r="E183" s="16">
        <f t="shared" si="32"/>
        <v>1.2148689178095737</v>
      </c>
      <c r="F183" s="16">
        <f t="shared" si="33"/>
        <v>1.1299639044954843</v>
      </c>
      <c r="G183" s="16">
        <f t="shared" si="34"/>
        <v>1.0869444701768993</v>
      </c>
      <c r="H183" s="16">
        <f t="shared" si="35"/>
        <v>1.0395260903225805</v>
      </c>
      <c r="I183" s="16">
        <f t="shared" si="36"/>
        <v>1.0367832774193546</v>
      </c>
      <c r="J183" s="21">
        <f t="shared" si="27"/>
        <v>1.02</v>
      </c>
      <c r="K183" s="21"/>
    </row>
    <row r="184" spans="1:10" ht="12.75">
      <c r="A184" s="14">
        <v>16297</v>
      </c>
      <c r="B184" s="15">
        <v>38213</v>
      </c>
      <c r="C184" s="16">
        <f t="shared" si="30"/>
        <v>1.2791788210236372</v>
      </c>
      <c r="D184" s="16">
        <f t="shared" si="31"/>
        <v>1.2199041167637876</v>
      </c>
      <c r="E184" s="16">
        <f t="shared" si="32"/>
        <v>1.2167881420083249</v>
      </c>
      <c r="F184" s="16">
        <f t="shared" si="33"/>
        <v>1.1313978688412907</v>
      </c>
      <c r="G184" s="16">
        <f t="shared" si="34"/>
        <v>1.088323841331946</v>
      </c>
      <c r="H184" s="16">
        <f t="shared" si="35"/>
        <v>1.0401911741935483</v>
      </c>
      <c r="I184" s="16">
        <f t="shared" si="36"/>
        <v>1.0374466064516128</v>
      </c>
      <c r="J184" s="21">
        <f t="shared" si="27"/>
        <v>1.0206451612903227</v>
      </c>
    </row>
    <row r="185" spans="1:10" ht="12.75">
      <c r="A185" s="14">
        <v>16298</v>
      </c>
      <c r="B185" s="15">
        <v>38214</v>
      </c>
      <c r="C185" s="16">
        <f t="shared" si="30"/>
        <v>1.2811964532334539</v>
      </c>
      <c r="D185" s="16">
        <f t="shared" si="31"/>
        <v>1.2218282557492195</v>
      </c>
      <c r="E185" s="16">
        <f t="shared" si="32"/>
        <v>1.2187073662070762</v>
      </c>
      <c r="F185" s="16">
        <f t="shared" si="33"/>
        <v>1.132831833187097</v>
      </c>
      <c r="G185" s="16">
        <f t="shared" si="34"/>
        <v>1.0897032124869928</v>
      </c>
      <c r="H185" s="16">
        <f t="shared" si="35"/>
        <v>1.0408562580645162</v>
      </c>
      <c r="I185" s="16">
        <f t="shared" si="36"/>
        <v>1.038109935483871</v>
      </c>
      <c r="J185" s="21">
        <f t="shared" si="27"/>
        <v>1.0212903225806451</v>
      </c>
    </row>
    <row r="186" spans="1:10" ht="12.75">
      <c r="A186" s="14">
        <v>16299</v>
      </c>
      <c r="B186" s="15">
        <v>38215</v>
      </c>
      <c r="C186" s="16">
        <f t="shared" si="30"/>
        <v>1.2832140854432703</v>
      </c>
      <c r="D186" s="16">
        <f t="shared" si="31"/>
        <v>1.2237523947346516</v>
      </c>
      <c r="E186" s="16">
        <f t="shared" si="32"/>
        <v>1.2206265904058275</v>
      </c>
      <c r="F186" s="16">
        <f t="shared" si="33"/>
        <v>1.1342657975329038</v>
      </c>
      <c r="G186" s="16">
        <f t="shared" si="34"/>
        <v>1.0910825836420397</v>
      </c>
      <c r="H186" s="16">
        <f t="shared" si="35"/>
        <v>1.0415213419354838</v>
      </c>
      <c r="I186" s="16">
        <f t="shared" si="36"/>
        <v>1.038773264516129</v>
      </c>
      <c r="J186" s="21">
        <f t="shared" si="27"/>
        <v>1.0219354838709678</v>
      </c>
    </row>
    <row r="187" spans="1:10" ht="12.75">
      <c r="A187" s="14">
        <v>16300</v>
      </c>
      <c r="B187" s="15">
        <v>38216</v>
      </c>
      <c r="C187" s="16">
        <f t="shared" si="30"/>
        <v>1.2852317176530867</v>
      </c>
      <c r="D187" s="16">
        <f t="shared" si="31"/>
        <v>1.2256765337200832</v>
      </c>
      <c r="E187" s="16">
        <f t="shared" si="32"/>
        <v>1.2225458146045787</v>
      </c>
      <c r="F187" s="16">
        <f t="shared" si="33"/>
        <v>1.1356997618787101</v>
      </c>
      <c r="G187" s="16">
        <f t="shared" si="34"/>
        <v>1.0924619547970866</v>
      </c>
      <c r="H187" s="16">
        <f t="shared" si="35"/>
        <v>1.0421864258064517</v>
      </c>
      <c r="I187" s="16">
        <f t="shared" si="36"/>
        <v>1.0394365935483871</v>
      </c>
      <c r="J187" s="21">
        <f t="shared" si="27"/>
        <v>1.0225806451612902</v>
      </c>
    </row>
    <row r="188" spans="1:10" ht="12.75">
      <c r="A188" s="14">
        <v>16301</v>
      </c>
      <c r="B188" s="15">
        <v>38217</v>
      </c>
      <c r="C188" s="16">
        <f t="shared" si="30"/>
        <v>1.2872493498629032</v>
      </c>
      <c r="D188" s="16">
        <f t="shared" si="31"/>
        <v>1.227600672705515</v>
      </c>
      <c r="E188" s="16">
        <f t="shared" si="32"/>
        <v>1.22446503880333</v>
      </c>
      <c r="F188" s="16">
        <f t="shared" si="33"/>
        <v>1.1371337262245165</v>
      </c>
      <c r="G188" s="16">
        <f t="shared" si="34"/>
        <v>1.0938413259521333</v>
      </c>
      <c r="H188" s="16">
        <f t="shared" si="35"/>
        <v>1.0428515096774196</v>
      </c>
      <c r="I188" s="16">
        <f t="shared" si="36"/>
        <v>1.0400999225806453</v>
      </c>
      <c r="J188" s="21">
        <f t="shared" si="27"/>
        <v>1.0232258064516129</v>
      </c>
    </row>
    <row r="189" spans="1:10" ht="12.75">
      <c r="A189" s="14">
        <v>16302</v>
      </c>
      <c r="B189" s="15">
        <v>38218</v>
      </c>
      <c r="C189" s="16">
        <f t="shared" si="30"/>
        <v>1.2892669820727198</v>
      </c>
      <c r="D189" s="16">
        <f t="shared" si="31"/>
        <v>1.229524811690947</v>
      </c>
      <c r="E189" s="16">
        <f t="shared" si="32"/>
        <v>1.2263842630020816</v>
      </c>
      <c r="F189" s="16">
        <f t="shared" si="33"/>
        <v>1.1385676905703228</v>
      </c>
      <c r="G189" s="16">
        <f t="shared" si="34"/>
        <v>1.09522069710718</v>
      </c>
      <c r="H189" s="16">
        <f t="shared" si="35"/>
        <v>1.043516593548387</v>
      </c>
      <c r="I189" s="16">
        <f t="shared" si="36"/>
        <v>1.040763251612903</v>
      </c>
      <c r="J189" s="21">
        <f t="shared" si="27"/>
        <v>1.0238709677419355</v>
      </c>
    </row>
    <row r="190" spans="1:10" ht="12.75">
      <c r="A190" s="14">
        <v>16303</v>
      </c>
      <c r="B190" s="15">
        <v>38219</v>
      </c>
      <c r="C190" s="16">
        <f t="shared" si="30"/>
        <v>1.291284614282536</v>
      </c>
      <c r="D190" s="16">
        <f t="shared" si="31"/>
        <v>1.2314489506763788</v>
      </c>
      <c r="E190" s="16">
        <f t="shared" si="32"/>
        <v>1.2283034872008327</v>
      </c>
      <c r="F190" s="16">
        <f t="shared" si="33"/>
        <v>1.1400016549161296</v>
      </c>
      <c r="G190" s="16">
        <f t="shared" si="34"/>
        <v>1.096600068262227</v>
      </c>
      <c r="H190" s="16">
        <f t="shared" si="35"/>
        <v>1.0441816774193549</v>
      </c>
      <c r="I190" s="16">
        <f t="shared" si="36"/>
        <v>1.0414265806451612</v>
      </c>
      <c r="J190" s="21">
        <f t="shared" si="27"/>
        <v>1.024516129032258</v>
      </c>
    </row>
    <row r="191" spans="1:10" ht="12.75">
      <c r="A191" s="14">
        <v>16304</v>
      </c>
      <c r="B191" s="15">
        <v>38220</v>
      </c>
      <c r="C191" s="16">
        <f t="shared" si="30"/>
        <v>1.2933022464923527</v>
      </c>
      <c r="D191" s="16">
        <f t="shared" si="31"/>
        <v>1.2333730896618107</v>
      </c>
      <c r="E191" s="16">
        <f t="shared" si="32"/>
        <v>1.230222711399584</v>
      </c>
      <c r="F191" s="16">
        <f t="shared" si="33"/>
        <v>1.141435619261936</v>
      </c>
      <c r="G191" s="16">
        <f t="shared" si="34"/>
        <v>1.0979794394172737</v>
      </c>
      <c r="H191" s="16">
        <f t="shared" si="35"/>
        <v>1.0448467612903225</v>
      </c>
      <c r="I191" s="16">
        <f t="shared" si="36"/>
        <v>1.0420899096774192</v>
      </c>
      <c r="J191" s="21">
        <f t="shared" si="27"/>
        <v>1.0251612903225806</v>
      </c>
    </row>
    <row r="192" spans="1:10" ht="12.75">
      <c r="A192" s="14">
        <v>16305</v>
      </c>
      <c r="B192" s="15">
        <v>38221</v>
      </c>
      <c r="C192" s="16">
        <f t="shared" si="30"/>
        <v>1.295319878702169</v>
      </c>
      <c r="D192" s="16">
        <f t="shared" si="31"/>
        <v>1.2352972286472423</v>
      </c>
      <c r="E192" s="16">
        <f t="shared" si="32"/>
        <v>1.2321419355983352</v>
      </c>
      <c r="F192" s="16">
        <f t="shared" si="33"/>
        <v>1.1428695836077423</v>
      </c>
      <c r="G192" s="16">
        <f t="shared" si="34"/>
        <v>1.0993588105723207</v>
      </c>
      <c r="H192" s="16">
        <f t="shared" si="35"/>
        <v>1.0455118451612904</v>
      </c>
      <c r="I192" s="16">
        <f t="shared" si="36"/>
        <v>1.0427532387096774</v>
      </c>
      <c r="J192" s="21">
        <f t="shared" si="27"/>
        <v>1.0258064516129033</v>
      </c>
    </row>
    <row r="193" spans="1:10" ht="12.75">
      <c r="A193" s="14">
        <v>16306</v>
      </c>
      <c r="B193" s="15">
        <v>38222</v>
      </c>
      <c r="C193" s="16">
        <f t="shared" si="30"/>
        <v>1.2973375109119856</v>
      </c>
      <c r="D193" s="16">
        <f t="shared" si="31"/>
        <v>1.2372213676326742</v>
      </c>
      <c r="E193" s="16">
        <f t="shared" si="32"/>
        <v>1.2340611597970865</v>
      </c>
      <c r="F193" s="16">
        <f t="shared" si="33"/>
        <v>1.1443035479535488</v>
      </c>
      <c r="G193" s="16">
        <f t="shared" si="34"/>
        <v>1.1007381817273676</v>
      </c>
      <c r="H193" s="16">
        <f t="shared" si="35"/>
        <v>1.0461769290322582</v>
      </c>
      <c r="I193" s="16">
        <f t="shared" si="36"/>
        <v>1.0434165677419356</v>
      </c>
      <c r="J193" s="21">
        <f t="shared" si="27"/>
        <v>1.0264516129032257</v>
      </c>
    </row>
    <row r="194" spans="1:10" ht="12.75">
      <c r="A194" s="14">
        <v>16307</v>
      </c>
      <c r="B194" s="15">
        <v>38223</v>
      </c>
      <c r="C194" s="16">
        <f t="shared" si="30"/>
        <v>1.2993551431218022</v>
      </c>
      <c r="D194" s="16">
        <f t="shared" si="31"/>
        <v>1.2391455066181063</v>
      </c>
      <c r="E194" s="16">
        <f t="shared" si="32"/>
        <v>1.235980383995838</v>
      </c>
      <c r="F194" s="16">
        <f t="shared" si="33"/>
        <v>1.1457375122993554</v>
      </c>
      <c r="G194" s="16">
        <f t="shared" si="34"/>
        <v>1.1021175528824143</v>
      </c>
      <c r="H194" s="16">
        <f t="shared" si="35"/>
        <v>1.0468420129032256</v>
      </c>
      <c r="I194" s="16">
        <f t="shared" si="36"/>
        <v>1.0440798967741933</v>
      </c>
      <c r="J194" s="21">
        <f t="shared" si="27"/>
        <v>1.0270967741935484</v>
      </c>
    </row>
    <row r="195" spans="1:10" ht="12.75">
      <c r="A195" s="14">
        <v>16308</v>
      </c>
      <c r="B195" s="15">
        <v>38224</v>
      </c>
      <c r="C195" s="16">
        <f t="shared" si="30"/>
        <v>1.3013727753316184</v>
      </c>
      <c r="D195" s="16">
        <f t="shared" si="31"/>
        <v>1.241069645603538</v>
      </c>
      <c r="E195" s="16">
        <f t="shared" si="32"/>
        <v>1.2378996081945892</v>
      </c>
      <c r="F195" s="16">
        <f t="shared" si="33"/>
        <v>1.1471714766451617</v>
      </c>
      <c r="G195" s="16">
        <f t="shared" si="34"/>
        <v>1.103496924037461</v>
      </c>
      <c r="H195" s="16">
        <f t="shared" si="35"/>
        <v>1.0475070967741935</v>
      </c>
      <c r="I195" s="16">
        <f t="shared" si="36"/>
        <v>1.0447432258064515</v>
      </c>
      <c r="J195" s="21">
        <f t="shared" si="27"/>
        <v>1.027741935483871</v>
      </c>
    </row>
    <row r="196" spans="1:10" ht="12.75">
      <c r="A196" s="14">
        <v>16309</v>
      </c>
      <c r="B196" s="15">
        <v>38225</v>
      </c>
      <c r="C196" s="16">
        <f t="shared" si="30"/>
        <v>1.303390407541435</v>
      </c>
      <c r="D196" s="16">
        <f t="shared" si="31"/>
        <v>1.2429937845889698</v>
      </c>
      <c r="E196" s="16">
        <f t="shared" si="32"/>
        <v>1.2398188323933406</v>
      </c>
      <c r="F196" s="16">
        <f t="shared" si="33"/>
        <v>1.148605440990968</v>
      </c>
      <c r="G196" s="16">
        <f t="shared" si="34"/>
        <v>1.104876295192508</v>
      </c>
      <c r="H196" s="16">
        <f t="shared" si="35"/>
        <v>1.0481721806451614</v>
      </c>
      <c r="I196" s="16">
        <f t="shared" si="36"/>
        <v>1.0454065548387097</v>
      </c>
      <c r="J196" s="21">
        <f t="shared" si="27"/>
        <v>1.0283870967741935</v>
      </c>
    </row>
    <row r="197" spans="1:10" ht="12.75">
      <c r="A197" s="14">
        <v>16310</v>
      </c>
      <c r="B197" s="15">
        <v>38226</v>
      </c>
      <c r="C197" s="16">
        <f t="shared" si="30"/>
        <v>1.3054080397512513</v>
      </c>
      <c r="D197" s="16">
        <f t="shared" si="31"/>
        <v>1.2449179235744017</v>
      </c>
      <c r="E197" s="16">
        <f t="shared" si="32"/>
        <v>1.2417380565920917</v>
      </c>
      <c r="F197" s="16">
        <f t="shared" si="33"/>
        <v>1.1500394053367746</v>
      </c>
      <c r="G197" s="16">
        <f t="shared" si="34"/>
        <v>1.106255666347555</v>
      </c>
      <c r="H197" s="16">
        <f t="shared" si="35"/>
        <v>1.048837264516129</v>
      </c>
      <c r="I197" s="16">
        <f t="shared" si="36"/>
        <v>1.0460698838709677</v>
      </c>
      <c r="J197" s="21">
        <f t="shared" si="27"/>
        <v>1.0290322580645161</v>
      </c>
    </row>
    <row r="198" spans="1:10" ht="12.75">
      <c r="A198" s="14">
        <v>16311</v>
      </c>
      <c r="B198" s="15">
        <v>38227</v>
      </c>
      <c r="C198" s="16">
        <f t="shared" si="30"/>
        <v>1.307425671961068</v>
      </c>
      <c r="D198" s="16">
        <f t="shared" si="31"/>
        <v>1.2468420625598335</v>
      </c>
      <c r="E198" s="16">
        <f t="shared" si="32"/>
        <v>1.243657280790843</v>
      </c>
      <c r="F198" s="16">
        <f t="shared" si="33"/>
        <v>1.151473369682581</v>
      </c>
      <c r="G198" s="16">
        <f t="shared" si="34"/>
        <v>1.1076350375026016</v>
      </c>
      <c r="H198" s="16">
        <f t="shared" si="35"/>
        <v>1.0495023483870969</v>
      </c>
      <c r="I198" s="16">
        <f t="shared" si="36"/>
        <v>1.0467332129032259</v>
      </c>
      <c r="J198" s="21">
        <f t="shared" si="27"/>
        <v>1.0296774193548388</v>
      </c>
    </row>
    <row r="199" spans="1:10" ht="12.75">
      <c r="A199" s="14">
        <v>16312</v>
      </c>
      <c r="B199" s="15">
        <v>38228</v>
      </c>
      <c r="C199" s="16">
        <f t="shared" si="30"/>
        <v>1.3094433041708844</v>
      </c>
      <c r="D199" s="16">
        <f t="shared" si="31"/>
        <v>1.2487662015452654</v>
      </c>
      <c r="E199" s="16">
        <f t="shared" si="32"/>
        <v>1.2455765049895946</v>
      </c>
      <c r="F199" s="16">
        <f t="shared" si="33"/>
        <v>1.1529073340283875</v>
      </c>
      <c r="G199" s="16">
        <f t="shared" si="34"/>
        <v>1.1090144086576483</v>
      </c>
      <c r="H199" s="16">
        <f t="shared" si="35"/>
        <v>1.0501674322580645</v>
      </c>
      <c r="I199" s="16">
        <f t="shared" si="36"/>
        <v>1.0473965419354838</v>
      </c>
      <c r="J199" s="21">
        <f t="shared" si="27"/>
        <v>1.0303225806451612</v>
      </c>
    </row>
    <row r="200" spans="1:10" ht="12.75">
      <c r="A200" s="14">
        <v>16313</v>
      </c>
      <c r="B200" s="15">
        <v>38229</v>
      </c>
      <c r="C200" s="16">
        <f t="shared" si="30"/>
        <v>1.3114609363807008</v>
      </c>
      <c r="D200" s="16">
        <f t="shared" si="31"/>
        <v>1.250690340530697</v>
      </c>
      <c r="E200" s="16">
        <f t="shared" si="32"/>
        <v>1.2474957291883457</v>
      </c>
      <c r="F200" s="16">
        <f t="shared" si="33"/>
        <v>1.154341298374194</v>
      </c>
      <c r="G200" s="16">
        <f t="shared" si="34"/>
        <v>1.1103937798126953</v>
      </c>
      <c r="H200" s="16">
        <f t="shared" si="35"/>
        <v>1.0508325161290322</v>
      </c>
      <c r="I200" s="16">
        <f t="shared" si="36"/>
        <v>1.0480598709677418</v>
      </c>
      <c r="J200" s="21">
        <f t="shared" si="27"/>
        <v>1.030967741935484</v>
      </c>
    </row>
    <row r="201" spans="1:10" ht="12.75">
      <c r="A201" s="14">
        <v>16314</v>
      </c>
      <c r="B201" s="15">
        <v>38230</v>
      </c>
      <c r="C201" s="16">
        <f t="shared" si="30"/>
        <v>1.3134785685905173</v>
      </c>
      <c r="D201" s="16">
        <f t="shared" si="31"/>
        <v>1.2526144795161291</v>
      </c>
      <c r="E201" s="16">
        <f t="shared" si="32"/>
        <v>1.249414953387097</v>
      </c>
      <c r="F201" s="16">
        <f t="shared" si="33"/>
        <v>1.1557752627200004</v>
      </c>
      <c r="G201" s="16">
        <f t="shared" si="34"/>
        <v>1.1117731509677422</v>
      </c>
      <c r="H201" s="16">
        <f t="shared" si="35"/>
        <v>1.0514976</v>
      </c>
      <c r="I201" s="16">
        <f t="shared" si="36"/>
        <v>1.0487232</v>
      </c>
      <c r="J201" s="21">
        <f t="shared" si="27"/>
        <v>1.0316129032258063</v>
      </c>
    </row>
    <row r="202" ht="12.75">
      <c r="J202" s="21"/>
    </row>
    <row r="203" spans="3:11" ht="12.75">
      <c r="C203" s="16">
        <f>+(13*0.02/29+1)*(1.02)*(1.05)^5</f>
        <v>1.3134785685905175</v>
      </c>
      <c r="D203" s="16">
        <f>+(16*0.02/31+1)*(1.02)*(1.05)^4</f>
        <v>1.252614479516129</v>
      </c>
      <c r="E203" s="16">
        <f>+(12*0.02/31+1)*(1.02)*(1.05)^4</f>
        <v>1.2494149533870968</v>
      </c>
      <c r="F203" s="16">
        <f>+(11*0.02/30+1)*(1.02)*(1.04)^3</f>
        <v>1.1557752627200002</v>
      </c>
      <c r="G203" s="16">
        <f>+(12*0.02/31+1)*(1.02)*(1.04)*(1.04)</f>
        <v>1.1117731509677422</v>
      </c>
      <c r="H203">
        <f>+(16*0.02/30+1)*(1.02)*(1.02)</f>
        <v>1.0514976</v>
      </c>
      <c r="I203">
        <f>+(12*0.02/30+1)*(1.02)*(1.02)</f>
        <v>1.0487232</v>
      </c>
      <c r="J203" s="21">
        <f>+(18*0.02/31+1)*(1.02)</f>
        <v>1.0318451612903228</v>
      </c>
      <c r="K203" s="21">
        <f>+(12*0.02/31+1)</f>
        <v>1.007741935483871</v>
      </c>
    </row>
    <row r="204" ht="12.75">
      <c r="J204" s="21"/>
    </row>
    <row r="205" ht="12.75">
      <c r="J205" s="21"/>
    </row>
    <row r="206" ht="12.75">
      <c r="J206" s="21"/>
    </row>
    <row r="207" ht="12.75">
      <c r="J207" s="21"/>
    </row>
    <row r="208" ht="12.75">
      <c r="J208" s="21"/>
    </row>
    <row r="209" ht="12.75">
      <c r="J209" s="21"/>
    </row>
    <row r="210" ht="12.75">
      <c r="J210" s="21"/>
    </row>
    <row r="211" ht="12.75">
      <c r="J211" s="21"/>
    </row>
    <row r="212" ht="12.75">
      <c r="J212" s="21"/>
    </row>
    <row r="213" ht="12.75">
      <c r="J213" s="21"/>
    </row>
    <row r="214" ht="12.75">
      <c r="J214" s="21"/>
    </row>
    <row r="215" ht="12.75">
      <c r="J215" s="21"/>
    </row>
    <row r="216" ht="12.75">
      <c r="J216" s="21"/>
    </row>
    <row r="217" ht="12.75">
      <c r="J217" s="21"/>
    </row>
    <row r="218" ht="12.75">
      <c r="J218" s="21"/>
    </row>
    <row r="219" ht="12.75">
      <c r="J219" s="21"/>
    </row>
    <row r="220" ht="12.75">
      <c r="J220" s="21"/>
    </row>
    <row r="221" ht="12.75">
      <c r="J221" s="21"/>
    </row>
    <row r="222" ht="12.75">
      <c r="J222" s="21"/>
    </row>
    <row r="223" ht="12.75">
      <c r="J223" s="21"/>
    </row>
    <row r="224" ht="12.75">
      <c r="J224" s="21"/>
    </row>
    <row r="225" ht="12.75">
      <c r="J225" s="21"/>
    </row>
    <row r="226" ht="12.75">
      <c r="J226" s="21"/>
    </row>
    <row r="227" ht="12.75">
      <c r="J227" s="21"/>
    </row>
    <row r="228" ht="12.75">
      <c r="J228" s="21"/>
    </row>
    <row r="229" ht="12.75">
      <c r="J229" s="21"/>
    </row>
    <row r="230" ht="12.75">
      <c r="J230" s="21"/>
    </row>
    <row r="231" ht="12.75">
      <c r="J231" s="21"/>
    </row>
    <row r="232" ht="12.75">
      <c r="J232" s="21"/>
    </row>
    <row r="233" ht="12.75">
      <c r="J233" s="21"/>
    </row>
    <row r="234" ht="12.75">
      <c r="J234" s="21"/>
    </row>
    <row r="235" ht="12.75">
      <c r="J235" s="21"/>
    </row>
    <row r="236" ht="12.75">
      <c r="J236" s="21"/>
    </row>
    <row r="237" ht="12.75">
      <c r="J237" s="21"/>
    </row>
    <row r="238" ht="12.75">
      <c r="J238" s="21"/>
    </row>
    <row r="239" ht="12.75">
      <c r="J239" s="21"/>
    </row>
    <row r="240" ht="12.75">
      <c r="J240" s="21"/>
    </row>
    <row r="241" ht="12.75">
      <c r="J241" s="21"/>
    </row>
    <row r="242" ht="12.75">
      <c r="J242" s="21"/>
    </row>
    <row r="243" ht="12.75">
      <c r="J243" s="21"/>
    </row>
    <row r="244" ht="12.75">
      <c r="J244" s="21"/>
    </row>
    <row r="245" ht="12.75">
      <c r="J245" s="21"/>
    </row>
    <row r="246" ht="12.75">
      <c r="J246" s="21"/>
    </row>
    <row r="247" ht="12.75">
      <c r="J247" s="21"/>
    </row>
    <row r="248" ht="12.75">
      <c r="J248" s="21"/>
    </row>
    <row r="249" ht="12.75">
      <c r="J249" s="21"/>
    </row>
    <row r="250" ht="12.75">
      <c r="J250" s="21"/>
    </row>
    <row r="251" ht="12.75">
      <c r="J251" s="21"/>
    </row>
    <row r="252" ht="12.75">
      <c r="J252" s="21"/>
    </row>
    <row r="253" ht="12.75">
      <c r="J253" s="21"/>
    </row>
    <row r="254" ht="12.75">
      <c r="J254" s="21"/>
    </row>
    <row r="255" ht="12.75">
      <c r="J255" s="21"/>
    </row>
    <row r="256" ht="12.75">
      <c r="J256" s="21"/>
    </row>
    <row r="257" ht="12.75">
      <c r="J257" s="21"/>
    </row>
    <row r="258" ht="12.75">
      <c r="J258" s="21"/>
    </row>
    <row r="259" ht="12.75">
      <c r="J259" s="21"/>
    </row>
    <row r="260" ht="12.75">
      <c r="J260" s="21"/>
    </row>
    <row r="261" ht="12.75">
      <c r="J261" s="21"/>
    </row>
    <row r="262" ht="12.75">
      <c r="J262" s="21"/>
    </row>
    <row r="263" ht="12.75">
      <c r="J263" s="21"/>
    </row>
    <row r="264" ht="12.75">
      <c r="J264" s="21"/>
    </row>
    <row r="265" ht="12.75">
      <c r="J265" s="21"/>
    </row>
    <row r="266" ht="12.75">
      <c r="J266" s="21"/>
    </row>
    <row r="267" ht="12.75">
      <c r="J267" s="21"/>
    </row>
    <row r="268" ht="12.75">
      <c r="J268" s="21"/>
    </row>
    <row r="269" ht="12.75">
      <c r="J269" s="21"/>
    </row>
    <row r="270" ht="12.75">
      <c r="J270" s="21"/>
    </row>
    <row r="271" ht="12.75">
      <c r="J271" s="21"/>
    </row>
    <row r="272" ht="12.75">
      <c r="J272" s="21"/>
    </row>
    <row r="273" ht="12.75">
      <c r="J273" s="21"/>
    </row>
    <row r="274" ht="12.75">
      <c r="J274" s="21"/>
    </row>
    <row r="275" ht="12.75">
      <c r="J275" s="21"/>
    </row>
    <row r="276" ht="12.75">
      <c r="J276" s="21"/>
    </row>
    <row r="277" ht="12.75">
      <c r="J277" s="21"/>
    </row>
    <row r="278" ht="12.75">
      <c r="J278" s="21"/>
    </row>
    <row r="279" ht="12.75">
      <c r="J279" s="21"/>
    </row>
    <row r="280" ht="12.75">
      <c r="J280" s="21"/>
    </row>
    <row r="281" ht="12.75">
      <c r="J281" s="21"/>
    </row>
    <row r="282" ht="12.75">
      <c r="J282" s="21"/>
    </row>
    <row r="283" ht="12.75">
      <c r="J283" s="21"/>
    </row>
    <row r="284" ht="12.75">
      <c r="J284" s="21"/>
    </row>
    <row r="285" ht="12.75">
      <c r="J285" s="21"/>
    </row>
    <row r="286" ht="12.75">
      <c r="J286" s="21"/>
    </row>
    <row r="287" ht="12.75">
      <c r="J287" s="21"/>
    </row>
    <row r="288" ht="12.75">
      <c r="J288" s="21"/>
    </row>
    <row r="289" ht="12.75">
      <c r="J289" s="21"/>
    </row>
    <row r="290" ht="12.75">
      <c r="J290" s="21"/>
    </row>
    <row r="291" ht="12.75">
      <c r="J291" s="21"/>
    </row>
    <row r="292" ht="12.75">
      <c r="J292" s="21"/>
    </row>
    <row r="293" ht="12.75">
      <c r="J293" s="21"/>
    </row>
    <row r="294" ht="12.75">
      <c r="J294" s="21"/>
    </row>
    <row r="295" ht="12.75">
      <c r="J295" s="21"/>
    </row>
    <row r="296" ht="12.75">
      <c r="J296" s="21"/>
    </row>
    <row r="297" ht="12.75">
      <c r="J297" s="21"/>
    </row>
    <row r="298" ht="12.75">
      <c r="J298" s="21"/>
    </row>
    <row r="299" ht="12.75">
      <c r="J299" s="21"/>
    </row>
    <row r="300" ht="12.75">
      <c r="J300" s="21"/>
    </row>
    <row r="301" ht="12.75">
      <c r="J301" s="21"/>
    </row>
    <row r="302" ht="12.75">
      <c r="J302" s="21"/>
    </row>
    <row r="303" ht="12.75">
      <c r="J303" s="21"/>
    </row>
    <row r="304" ht="12.75">
      <c r="J304" s="21"/>
    </row>
    <row r="305" ht="12.75">
      <c r="J305" s="21"/>
    </row>
    <row r="306" ht="12.75">
      <c r="J306" s="21"/>
    </row>
    <row r="307" ht="12.75">
      <c r="J307" s="21"/>
    </row>
    <row r="308" ht="12.75">
      <c r="J308" s="21"/>
    </row>
    <row r="309" ht="12.75">
      <c r="J309" s="21"/>
    </row>
    <row r="310" ht="12.75">
      <c r="J310" s="21"/>
    </row>
    <row r="311" ht="12.75">
      <c r="J311" s="21"/>
    </row>
    <row r="312" ht="12.75">
      <c r="J312" s="21"/>
    </row>
    <row r="313" ht="12.75">
      <c r="J313" s="21"/>
    </row>
    <row r="314" ht="12.75">
      <c r="J314" s="21"/>
    </row>
    <row r="315" ht="12.75">
      <c r="J315" s="21"/>
    </row>
    <row r="316" ht="12.75">
      <c r="J316" s="21"/>
    </row>
    <row r="317" ht="12.75">
      <c r="J317" s="21"/>
    </row>
    <row r="318" ht="12.75">
      <c r="J318" s="21"/>
    </row>
    <row r="319" ht="12.75">
      <c r="J319" s="21"/>
    </row>
    <row r="320" ht="12.75">
      <c r="J320" s="21"/>
    </row>
    <row r="321" ht="12.75">
      <c r="J321" s="21"/>
    </row>
    <row r="322" ht="12.75">
      <c r="J322" s="21"/>
    </row>
    <row r="323" ht="12.75">
      <c r="J323" s="21"/>
    </row>
    <row r="324" ht="12.75">
      <c r="J324" s="21"/>
    </row>
    <row r="325" ht="12.75">
      <c r="J325" s="21"/>
    </row>
    <row r="326" ht="12.75">
      <c r="J326" s="21"/>
    </row>
    <row r="327" ht="12.75">
      <c r="J327" s="21"/>
    </row>
    <row r="328" ht="12.75">
      <c r="J328" s="21"/>
    </row>
    <row r="329" ht="12.75">
      <c r="J329" s="21"/>
    </row>
    <row r="330" ht="12.75">
      <c r="J330" s="21"/>
    </row>
    <row r="331" ht="12.75">
      <c r="J331" s="21"/>
    </row>
    <row r="332" ht="12.75">
      <c r="J332" s="21"/>
    </row>
    <row r="333" ht="12.75">
      <c r="J333" s="21"/>
    </row>
    <row r="334" ht="12.75">
      <c r="J334" s="21"/>
    </row>
    <row r="335" ht="12.75">
      <c r="J335" s="21"/>
    </row>
    <row r="336" ht="12.75">
      <c r="J336" s="21"/>
    </row>
    <row r="337" ht="12.75">
      <c r="J337" s="21"/>
    </row>
    <row r="338" ht="12.75">
      <c r="J338" s="21"/>
    </row>
    <row r="339" ht="12.75">
      <c r="J339" s="21"/>
    </row>
    <row r="340" ht="12.75">
      <c r="J340" s="21"/>
    </row>
    <row r="341" ht="12.75">
      <c r="J341" s="21"/>
    </row>
    <row r="342" ht="12.75">
      <c r="J342" s="21"/>
    </row>
    <row r="343" ht="12.75">
      <c r="J343" s="21"/>
    </row>
    <row r="344" ht="12.75">
      <c r="J344" s="21"/>
    </row>
    <row r="345" ht="12.75">
      <c r="J345" s="21"/>
    </row>
    <row r="346" ht="12.75">
      <c r="J346" s="21"/>
    </row>
    <row r="347" ht="12.75">
      <c r="J347" s="21"/>
    </row>
    <row r="348" ht="12.75">
      <c r="J348" s="21"/>
    </row>
    <row r="349" ht="12.75">
      <c r="J349" s="21"/>
    </row>
    <row r="350" ht="12.75">
      <c r="J350" s="21"/>
    </row>
    <row r="351" ht="12.75">
      <c r="J351" s="21"/>
    </row>
    <row r="352" ht="12.75">
      <c r="J352" s="21"/>
    </row>
    <row r="353" ht="12.75">
      <c r="J353" s="21"/>
    </row>
    <row r="354" ht="12.75">
      <c r="J354" s="21"/>
    </row>
    <row r="355" ht="12.75">
      <c r="J355" s="21"/>
    </row>
    <row r="356" ht="12.75">
      <c r="J356" s="21"/>
    </row>
    <row r="357" ht="12.75">
      <c r="J357" s="21"/>
    </row>
    <row r="358" ht="12.75">
      <c r="J358" s="21"/>
    </row>
    <row r="359" ht="12.75">
      <c r="J359" s="21"/>
    </row>
    <row r="360" ht="12.75">
      <c r="J360" s="21"/>
    </row>
    <row r="361" ht="12.75">
      <c r="J361" s="21"/>
    </row>
    <row r="362" ht="12.75">
      <c r="J362" s="21"/>
    </row>
    <row r="363" ht="12.75">
      <c r="J363" s="21"/>
    </row>
    <row r="364" ht="12.75">
      <c r="J364" s="21"/>
    </row>
    <row r="365" ht="12.75">
      <c r="J365" s="21"/>
    </row>
    <row r="366" ht="12.75">
      <c r="J366" s="21"/>
    </row>
    <row r="367" ht="12.75">
      <c r="J367" s="21"/>
    </row>
    <row r="368" ht="12.75">
      <c r="J368" s="21"/>
    </row>
    <row r="369" ht="12.75">
      <c r="J369" s="21"/>
    </row>
    <row r="370" ht="12.75">
      <c r="J370" s="21"/>
    </row>
    <row r="371" ht="12.75">
      <c r="J371" s="21"/>
    </row>
    <row r="372" ht="12.75">
      <c r="J372" s="21"/>
    </row>
    <row r="373" ht="12.75">
      <c r="J373" s="21"/>
    </row>
    <row r="374" ht="12.75">
      <c r="J374" s="21"/>
    </row>
    <row r="375" ht="12.75">
      <c r="J375" s="21"/>
    </row>
    <row r="376" ht="12.75">
      <c r="J376" s="21"/>
    </row>
    <row r="377" ht="12.75">
      <c r="J377" s="21"/>
    </row>
    <row r="378" ht="12.75">
      <c r="J378" s="21"/>
    </row>
    <row r="379" ht="12.75">
      <c r="J379" s="21"/>
    </row>
    <row r="380" ht="12.75">
      <c r="J380" s="21"/>
    </row>
    <row r="381" ht="12.75">
      <c r="J381" s="21"/>
    </row>
    <row r="382" ht="12.75">
      <c r="J382" s="21"/>
    </row>
    <row r="383" ht="12.75">
      <c r="J383" s="21"/>
    </row>
    <row r="384" ht="12.75">
      <c r="J384" s="21"/>
    </row>
    <row r="385" ht="12.75">
      <c r="J385" s="21"/>
    </row>
    <row r="386" ht="12.75">
      <c r="J386" s="21"/>
    </row>
    <row r="387" ht="12.75">
      <c r="J387" s="21"/>
    </row>
    <row r="388" ht="12.75">
      <c r="J388" s="21"/>
    </row>
    <row r="389" ht="12.75">
      <c r="J389" s="21"/>
    </row>
    <row r="390" ht="12.75">
      <c r="J390" s="21"/>
    </row>
    <row r="391" ht="12.75">
      <c r="J391" s="21"/>
    </row>
    <row r="392" ht="12.75">
      <c r="J392" s="21"/>
    </row>
    <row r="393" ht="12.75">
      <c r="J393" s="21"/>
    </row>
    <row r="394" ht="12.75">
      <c r="J394" s="21"/>
    </row>
    <row r="395" ht="12.75">
      <c r="J395" s="21"/>
    </row>
    <row r="396" ht="12.75">
      <c r="J396" s="21"/>
    </row>
    <row r="397" ht="12.75">
      <c r="J397" s="21"/>
    </row>
    <row r="398" ht="12.75">
      <c r="J398" s="21"/>
    </row>
    <row r="399" ht="12.75">
      <c r="J399" s="21"/>
    </row>
    <row r="400" ht="12.75">
      <c r="J400" s="21"/>
    </row>
    <row r="401" ht="12.75">
      <c r="J401" s="21"/>
    </row>
    <row r="402" ht="12.75">
      <c r="J402" s="21"/>
    </row>
    <row r="403" ht="12.75">
      <c r="J403" s="21"/>
    </row>
    <row r="404" ht="12.75">
      <c r="J404" s="21"/>
    </row>
    <row r="405" ht="12.75">
      <c r="J405" s="21"/>
    </row>
    <row r="406" ht="12.75">
      <c r="J406" s="21"/>
    </row>
    <row r="407" ht="12.75">
      <c r="J407" s="21"/>
    </row>
    <row r="408" ht="12.75">
      <c r="J408" s="21"/>
    </row>
    <row r="409" ht="12.75">
      <c r="J409" s="21"/>
    </row>
    <row r="410" ht="12.75">
      <c r="J410" s="21"/>
    </row>
    <row r="411" ht="12.75">
      <c r="J411" s="21"/>
    </row>
    <row r="412" ht="12.75">
      <c r="J412" s="21"/>
    </row>
    <row r="413" ht="12.75">
      <c r="J413" s="21"/>
    </row>
    <row r="414" ht="12.75">
      <c r="J414" s="21"/>
    </row>
    <row r="415" ht="12.75">
      <c r="J415" s="21"/>
    </row>
    <row r="416" ht="12.75">
      <c r="J416" s="21"/>
    </row>
    <row r="417" ht="12.75">
      <c r="J417" s="21"/>
    </row>
    <row r="418" ht="12.75">
      <c r="J418" s="21"/>
    </row>
    <row r="419" ht="12.75">
      <c r="J419" s="21"/>
    </row>
    <row r="420" ht="12.75">
      <c r="J420" s="21"/>
    </row>
    <row r="421" ht="12.75">
      <c r="J421" s="21"/>
    </row>
    <row r="422" ht="12.75">
      <c r="J422" s="21"/>
    </row>
    <row r="423" ht="12.75">
      <c r="J423" s="21"/>
    </row>
    <row r="424" ht="12.75">
      <c r="J424" s="21"/>
    </row>
    <row r="425" ht="12.75">
      <c r="J425" s="21"/>
    </row>
    <row r="426" ht="12.75">
      <c r="J426" s="21"/>
    </row>
    <row r="427" ht="12.75">
      <c r="J427" s="21"/>
    </row>
    <row r="428" ht="12.75">
      <c r="J428" s="21"/>
    </row>
    <row r="429" ht="12.75">
      <c r="J429" s="21"/>
    </row>
    <row r="430" ht="12.75">
      <c r="J430" s="21"/>
    </row>
    <row r="431" ht="12.75">
      <c r="J431" s="21"/>
    </row>
    <row r="432" ht="12.75">
      <c r="J432" s="21"/>
    </row>
    <row r="433" ht="12.75">
      <c r="J433" s="21"/>
    </row>
    <row r="434" ht="12.75">
      <c r="J434" s="21"/>
    </row>
    <row r="435" ht="12.75">
      <c r="J435" s="21"/>
    </row>
    <row r="436" ht="12.75">
      <c r="J436" s="21"/>
    </row>
    <row r="437" ht="12.75">
      <c r="J437" s="21"/>
    </row>
    <row r="438" ht="12.75">
      <c r="J438" s="21"/>
    </row>
    <row r="439" ht="12.75">
      <c r="J439" s="21"/>
    </row>
    <row r="440" ht="12.75">
      <c r="J440" s="21"/>
    </row>
    <row r="441" ht="12.75">
      <c r="J441" s="21"/>
    </row>
    <row r="442" ht="12.75">
      <c r="J442" s="21"/>
    </row>
    <row r="443" ht="12.75">
      <c r="J443" s="21"/>
    </row>
    <row r="444" ht="12.75">
      <c r="J444" s="21"/>
    </row>
    <row r="445" ht="12.75">
      <c r="J445" s="21"/>
    </row>
    <row r="446" ht="12.75">
      <c r="J446" s="21"/>
    </row>
    <row r="447" ht="12.75">
      <c r="J447" s="21"/>
    </row>
    <row r="448" ht="12.75">
      <c r="J448" s="21"/>
    </row>
    <row r="449" ht="12.75">
      <c r="J449" s="21"/>
    </row>
    <row r="450" ht="12.75">
      <c r="J450" s="21"/>
    </row>
    <row r="451" ht="12.75">
      <c r="J451" s="21"/>
    </row>
    <row r="452" ht="12.75">
      <c r="J452" s="21"/>
    </row>
    <row r="453" ht="12.75">
      <c r="J453" s="21"/>
    </row>
    <row r="454" ht="12.75">
      <c r="J454" s="21"/>
    </row>
    <row r="455" ht="12.75">
      <c r="J455" s="21"/>
    </row>
    <row r="456" ht="12.75">
      <c r="J456" s="21"/>
    </row>
    <row r="457" ht="12.75">
      <c r="J457" s="21"/>
    </row>
    <row r="458" ht="12.75">
      <c r="J458" s="21"/>
    </row>
    <row r="459" ht="12.75">
      <c r="J459" s="21"/>
    </row>
    <row r="460" ht="12.75">
      <c r="J460" s="21"/>
    </row>
    <row r="461" ht="12.75">
      <c r="J461" s="21"/>
    </row>
    <row r="462" ht="12.75">
      <c r="J462" s="21"/>
    </row>
    <row r="463" ht="12.75">
      <c r="J463" s="21"/>
    </row>
    <row r="464" ht="12.75">
      <c r="J464" s="21"/>
    </row>
    <row r="465" ht="12.75">
      <c r="J465" s="21"/>
    </row>
    <row r="466" ht="12.75">
      <c r="J466" s="21"/>
    </row>
    <row r="467" ht="12.75">
      <c r="J467" s="21"/>
    </row>
    <row r="468" ht="12.75">
      <c r="J468" s="21"/>
    </row>
    <row r="469" ht="12.75">
      <c r="J469" s="21"/>
    </row>
    <row r="470" ht="12.75">
      <c r="J470" s="21"/>
    </row>
    <row r="471" ht="12.75">
      <c r="J471" s="21"/>
    </row>
    <row r="472" ht="12.75">
      <c r="J472" s="21"/>
    </row>
    <row r="473" ht="12.75">
      <c r="J473" s="21"/>
    </row>
    <row r="474" ht="12.75">
      <c r="J474" s="21"/>
    </row>
    <row r="475" ht="12.75">
      <c r="J475" s="21"/>
    </row>
    <row r="476" ht="12.75">
      <c r="J476" s="21"/>
    </row>
    <row r="477" ht="12.75">
      <c r="J477" s="21"/>
    </row>
    <row r="478" ht="12.75">
      <c r="J478" s="21"/>
    </row>
    <row r="479" ht="12.75">
      <c r="J479" s="21"/>
    </row>
    <row r="480" ht="12.75">
      <c r="J480" s="21"/>
    </row>
    <row r="481" ht="12.75">
      <c r="J481" s="21"/>
    </row>
    <row r="482" ht="12.75">
      <c r="J482" s="21"/>
    </row>
    <row r="483" ht="12.75">
      <c r="J483" s="21"/>
    </row>
    <row r="484" ht="12.75">
      <c r="J484" s="21"/>
    </row>
    <row r="485" ht="12.75">
      <c r="J485" s="21"/>
    </row>
    <row r="486" ht="12.75">
      <c r="J486" s="21"/>
    </row>
    <row r="487" ht="12.75">
      <c r="J487" s="21"/>
    </row>
    <row r="488" ht="12.75">
      <c r="J488" s="21"/>
    </row>
    <row r="489" ht="12.75">
      <c r="J489" s="21"/>
    </row>
    <row r="490" ht="12.75">
      <c r="J490" s="21"/>
    </row>
    <row r="491" ht="12.75">
      <c r="J491" s="21"/>
    </row>
    <row r="492" ht="12.75">
      <c r="J492" s="21"/>
    </row>
    <row r="493" ht="12.75">
      <c r="J493" s="21"/>
    </row>
    <row r="494" ht="12.75">
      <c r="J494" s="21"/>
    </row>
    <row r="495" ht="12.75">
      <c r="J495" s="21"/>
    </row>
    <row r="496" ht="12.75">
      <c r="J496" s="21"/>
    </row>
    <row r="497" ht="12.75">
      <c r="J497" s="21"/>
    </row>
    <row r="498" ht="12.75">
      <c r="J498" s="21"/>
    </row>
    <row r="499" ht="12.75">
      <c r="J499" s="21"/>
    </row>
    <row r="500" ht="12.75">
      <c r="J500" s="21"/>
    </row>
    <row r="501" ht="12.75">
      <c r="J501" s="21"/>
    </row>
    <row r="502" ht="12.75">
      <c r="J502" s="21"/>
    </row>
    <row r="503" ht="12.75">
      <c r="J503" s="21"/>
    </row>
    <row r="504" ht="12.75">
      <c r="J504" s="21"/>
    </row>
    <row r="505" ht="12.75">
      <c r="J505" s="21"/>
    </row>
    <row r="506" ht="12.75">
      <c r="J506" s="21"/>
    </row>
    <row r="507" ht="12.75">
      <c r="J507" s="21"/>
    </row>
    <row r="508" ht="12.75">
      <c r="J508" s="21"/>
    </row>
    <row r="509" ht="12.75">
      <c r="J509" s="21"/>
    </row>
    <row r="510" ht="12.75">
      <c r="J510" s="21"/>
    </row>
    <row r="511" ht="12.75">
      <c r="J511" s="21"/>
    </row>
    <row r="512" ht="12.75">
      <c r="J512" s="21"/>
    </row>
    <row r="513" ht="12.75">
      <c r="J513" s="21"/>
    </row>
    <row r="514" ht="12.75">
      <c r="J514" s="21"/>
    </row>
    <row r="515" ht="12.75">
      <c r="J515" s="21"/>
    </row>
    <row r="516" ht="12.75">
      <c r="J516" s="21"/>
    </row>
    <row r="517" ht="12.75">
      <c r="J517" s="21"/>
    </row>
    <row r="518" ht="12.75">
      <c r="J518" s="21"/>
    </row>
    <row r="519" ht="12.75">
      <c r="J519" s="21"/>
    </row>
    <row r="520" ht="12.75">
      <c r="J520" s="21"/>
    </row>
    <row r="521" ht="12.75">
      <c r="J521" s="21"/>
    </row>
    <row r="522" ht="12.75">
      <c r="J522" s="21"/>
    </row>
    <row r="523" ht="12.75">
      <c r="J523" s="21"/>
    </row>
    <row r="524" ht="12.75">
      <c r="J524" s="21"/>
    </row>
    <row r="525" ht="12.75">
      <c r="J525" s="21"/>
    </row>
    <row r="526" ht="12.75">
      <c r="J526" s="21"/>
    </row>
    <row r="527" ht="12.75">
      <c r="J527" s="21"/>
    </row>
    <row r="528" ht="12.75">
      <c r="J528" s="21"/>
    </row>
    <row r="529" ht="12.75">
      <c r="J529" s="21"/>
    </row>
    <row r="530" ht="12.75">
      <c r="J530" s="21"/>
    </row>
    <row r="531" ht="12.75">
      <c r="J531" s="21"/>
    </row>
    <row r="532" ht="12.75">
      <c r="J532" s="21"/>
    </row>
    <row r="533" ht="12.75">
      <c r="J533" s="21"/>
    </row>
    <row r="534" ht="12.75">
      <c r="J534" s="21"/>
    </row>
    <row r="535" ht="12.75">
      <c r="J535" s="21"/>
    </row>
    <row r="536" ht="12.75">
      <c r="J536" s="21"/>
    </row>
    <row r="537" ht="12.75">
      <c r="J537" s="21"/>
    </row>
    <row r="538" ht="12.75">
      <c r="J538" s="21"/>
    </row>
    <row r="539" ht="12.75">
      <c r="J539" s="21"/>
    </row>
    <row r="540" ht="12.75">
      <c r="J540" s="21"/>
    </row>
    <row r="541" ht="12.75">
      <c r="J541" s="21"/>
    </row>
    <row r="542" ht="12.75">
      <c r="J542" s="21"/>
    </row>
    <row r="543" ht="12.75">
      <c r="J543" s="21"/>
    </row>
    <row r="544" ht="12.75">
      <c r="J544" s="21"/>
    </row>
    <row r="545" ht="12.75">
      <c r="J545" s="21"/>
    </row>
    <row r="546" ht="12.75">
      <c r="J546" s="21"/>
    </row>
    <row r="547" ht="12.75">
      <c r="J547" s="21"/>
    </row>
    <row r="548" ht="12.75">
      <c r="J548" s="21"/>
    </row>
    <row r="549" ht="12.75">
      <c r="J549" s="21"/>
    </row>
    <row r="550" ht="12.75">
      <c r="J550" s="21"/>
    </row>
    <row r="551" ht="12.75">
      <c r="J551" s="21"/>
    </row>
    <row r="552" ht="12.75">
      <c r="J552" s="21"/>
    </row>
    <row r="553" ht="12.75">
      <c r="J553" s="21"/>
    </row>
    <row r="554" ht="12.75">
      <c r="J554" s="21"/>
    </row>
    <row r="555" ht="12.75">
      <c r="J555" s="21"/>
    </row>
    <row r="556" ht="12.75">
      <c r="J556" s="21"/>
    </row>
    <row r="557" ht="12.75">
      <c r="J557" s="21"/>
    </row>
    <row r="558" ht="12.75">
      <c r="J558" s="21"/>
    </row>
    <row r="559" ht="12.75">
      <c r="J559" s="21"/>
    </row>
    <row r="560" ht="12.75">
      <c r="J560" s="21"/>
    </row>
    <row r="561" ht="12.75">
      <c r="J561" s="21"/>
    </row>
    <row r="562" ht="12.75">
      <c r="J562" s="21"/>
    </row>
    <row r="563" ht="12.75">
      <c r="J563" s="21"/>
    </row>
    <row r="564" ht="12.75">
      <c r="J564" s="21"/>
    </row>
    <row r="565" ht="12.75">
      <c r="J565" s="21"/>
    </row>
    <row r="566" ht="12.75">
      <c r="J566" s="21"/>
    </row>
    <row r="567" ht="12.75">
      <c r="J567" s="21"/>
    </row>
    <row r="568" ht="12.75">
      <c r="J568" s="21"/>
    </row>
    <row r="569" ht="12.75">
      <c r="J569" s="21"/>
    </row>
    <row r="570" ht="12.75">
      <c r="J570" s="21"/>
    </row>
    <row r="571" ht="12.75">
      <c r="J571" s="21"/>
    </row>
    <row r="572" ht="12.75">
      <c r="J572" s="21"/>
    </row>
    <row r="573" ht="12.75">
      <c r="J573" s="21"/>
    </row>
    <row r="574" ht="12.75">
      <c r="J574" s="21"/>
    </row>
    <row r="575" ht="12.75">
      <c r="J575" s="21"/>
    </row>
    <row r="576" ht="12.75">
      <c r="J576" s="21"/>
    </row>
    <row r="577" ht="12.75">
      <c r="J577" s="21"/>
    </row>
    <row r="578" ht="12.75">
      <c r="J578" s="21"/>
    </row>
    <row r="579" ht="12.75">
      <c r="J579" s="21"/>
    </row>
    <row r="580" ht="12.75">
      <c r="J580" s="21"/>
    </row>
    <row r="581" ht="12.75">
      <c r="J581" s="21"/>
    </row>
    <row r="582" ht="12.75">
      <c r="J582" s="21"/>
    </row>
    <row r="583" ht="12.75">
      <c r="J583" s="21"/>
    </row>
    <row r="584" ht="12.75">
      <c r="J584" s="21"/>
    </row>
    <row r="585" ht="12.75">
      <c r="J585" s="21"/>
    </row>
    <row r="586" ht="12.75">
      <c r="J586" s="21"/>
    </row>
    <row r="587" ht="12.75">
      <c r="J587" s="21"/>
    </row>
    <row r="588" ht="12.75">
      <c r="J588" s="21"/>
    </row>
    <row r="589" ht="12.75">
      <c r="J589" s="21"/>
    </row>
    <row r="590" ht="12.75">
      <c r="J590" s="21"/>
    </row>
    <row r="591" ht="12.75">
      <c r="J591" s="21"/>
    </row>
    <row r="592" ht="12.75">
      <c r="J592" s="21"/>
    </row>
    <row r="593" ht="12.75">
      <c r="J593" s="21"/>
    </row>
    <row r="594" ht="12.75">
      <c r="J594" s="21"/>
    </row>
    <row r="595" ht="12.75">
      <c r="J595" s="21"/>
    </row>
    <row r="596" ht="12.75">
      <c r="J596" s="21"/>
    </row>
    <row r="597" ht="12.75">
      <c r="J597" s="21"/>
    </row>
    <row r="598" ht="12.75">
      <c r="J598" s="21"/>
    </row>
    <row r="599" ht="12.75">
      <c r="J599" s="21"/>
    </row>
    <row r="600" ht="12.75">
      <c r="J600" s="21"/>
    </row>
    <row r="601" ht="12.75">
      <c r="J601" s="21"/>
    </row>
    <row r="602" ht="12.75">
      <c r="J602" s="21"/>
    </row>
    <row r="603" ht="12.75">
      <c r="J603" s="21"/>
    </row>
    <row r="604" ht="12.75">
      <c r="J604" s="21"/>
    </row>
  </sheetData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7"/>
  <sheetViews>
    <sheetView view="pageBreakPreview" zoomScale="60" zoomScaleNormal="75" workbookViewId="0" topLeftCell="A84">
      <selection activeCell="E104" sqref="E104"/>
    </sheetView>
  </sheetViews>
  <sheetFormatPr defaultColWidth="11.421875" defaultRowHeight="12.75"/>
  <cols>
    <col min="1" max="1" width="12.421875" style="0" customWidth="1"/>
    <col min="2" max="2" width="13.8515625" style="6" customWidth="1"/>
    <col min="3" max="3" width="12.140625" style="6" customWidth="1"/>
    <col min="4" max="4" width="6.140625" style="0" customWidth="1"/>
    <col min="5" max="19" width="10.140625" style="0" customWidth="1"/>
  </cols>
  <sheetData>
    <row r="1" ht="28.5" customHeight="1">
      <c r="H1" s="5" t="s">
        <v>13</v>
      </c>
    </row>
    <row r="2" spans="1:19" ht="17.25" customHeight="1">
      <c r="A2" s="1" t="s">
        <v>0</v>
      </c>
      <c r="B2" s="1" t="s">
        <v>9</v>
      </c>
      <c r="C2" s="1" t="s">
        <v>1</v>
      </c>
      <c r="D2" s="2" t="s">
        <v>3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</row>
    <row r="3" spans="5:19" ht="15.75" thickBot="1"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">
      <c r="A4" s="63" t="s">
        <v>2</v>
      </c>
      <c r="B4" s="23">
        <v>1</v>
      </c>
      <c r="C4" s="24">
        <v>38036</v>
      </c>
      <c r="D4" s="25" t="s">
        <v>4</v>
      </c>
      <c r="E4" s="30">
        <v>1.5037426066996693</v>
      </c>
      <c r="F4" s="30">
        <v>1.503985106716876</v>
      </c>
      <c r="G4" s="30">
        <v>1.5042276067340827</v>
      </c>
      <c r="H4" s="30">
        <v>1.5044701067512898</v>
      </c>
      <c r="I4" s="30">
        <v>1.5047126067684964</v>
      </c>
      <c r="J4" s="30">
        <v>1.5049551067857034</v>
      </c>
      <c r="K4" s="30">
        <v>1.5051976068029103</v>
      </c>
      <c r="L4" s="30">
        <v>1.5054401068201169</v>
      </c>
      <c r="M4" s="30">
        <v>1.505682606837324</v>
      </c>
      <c r="N4" s="30">
        <v>1.505925106854531</v>
      </c>
      <c r="O4" s="30">
        <v>1.5061676068717376</v>
      </c>
      <c r="P4" s="30">
        <v>1.5064101068889444</v>
      </c>
      <c r="Q4" s="30">
        <v>1.5066526069061514</v>
      </c>
      <c r="R4" s="30">
        <v>1.506895106923358</v>
      </c>
      <c r="S4" s="31">
        <v>1.507137606940565</v>
      </c>
    </row>
    <row r="5" spans="1:19" ht="15">
      <c r="A5" s="59"/>
      <c r="B5" s="8">
        <v>1</v>
      </c>
      <c r="C5" s="10">
        <v>38036</v>
      </c>
      <c r="D5" s="1" t="s">
        <v>5</v>
      </c>
      <c r="E5" s="32">
        <v>1.5841199310975298</v>
      </c>
      <c r="F5" s="32">
        <v>1.5843753931086726</v>
      </c>
      <c r="G5" s="32">
        <v>1.5846308551198156</v>
      </c>
      <c r="H5" s="32">
        <v>1.5848863171309588</v>
      </c>
      <c r="I5" s="32">
        <v>1.5851417791421014</v>
      </c>
      <c r="J5" s="32">
        <v>1.5853972411532447</v>
      </c>
      <c r="K5" s="32">
        <v>1.5856527031643877</v>
      </c>
      <c r="L5" s="32">
        <v>1.5859081651755305</v>
      </c>
      <c r="M5" s="32">
        <v>1.5861636271866735</v>
      </c>
      <c r="N5" s="32">
        <v>1.5864190891978165</v>
      </c>
      <c r="O5" s="32">
        <v>1.5866745512089593</v>
      </c>
      <c r="P5" s="32">
        <v>1.5869300132201023</v>
      </c>
      <c r="Q5" s="32">
        <v>1.5871854752312455</v>
      </c>
      <c r="R5" s="32">
        <v>1.587440937242388</v>
      </c>
      <c r="S5" s="33">
        <v>1.5876963992535313</v>
      </c>
    </row>
    <row r="6" spans="1:19" ht="15">
      <c r="A6" s="59" t="s">
        <v>2</v>
      </c>
      <c r="B6" s="7">
        <v>2</v>
      </c>
      <c r="C6" s="9">
        <v>38065</v>
      </c>
      <c r="D6" s="3" t="s">
        <v>4</v>
      </c>
      <c r="E6" s="34">
        <v>1.497517551400788</v>
      </c>
      <c r="F6" s="34">
        <v>1.4977590475387332</v>
      </c>
      <c r="G6" s="34">
        <v>1.498000543676679</v>
      </c>
      <c r="H6" s="34">
        <v>1.4982420398146248</v>
      </c>
      <c r="I6" s="34">
        <v>1.4984835359525701</v>
      </c>
      <c r="J6" s="34">
        <v>1.4987250320905159</v>
      </c>
      <c r="K6" s="34">
        <v>1.4989665282284617</v>
      </c>
      <c r="L6" s="34">
        <v>1.499208024366407</v>
      </c>
      <c r="M6" s="34">
        <v>1.4994495205043528</v>
      </c>
      <c r="N6" s="34">
        <v>1.4996910166422985</v>
      </c>
      <c r="O6" s="34">
        <v>1.4999325127802439</v>
      </c>
      <c r="P6" s="34">
        <v>1.5001740089181896</v>
      </c>
      <c r="Q6" s="34">
        <v>1.5004155050561354</v>
      </c>
      <c r="R6" s="34">
        <v>1.5006570011940807</v>
      </c>
      <c r="S6" s="35">
        <v>1.5008984973320265</v>
      </c>
    </row>
    <row r="7" spans="1:19" ht="15">
      <c r="A7" s="59"/>
      <c r="B7" s="8">
        <v>2</v>
      </c>
      <c r="C7" s="10">
        <v>38065</v>
      </c>
      <c r="D7" s="1" t="s">
        <v>5</v>
      </c>
      <c r="E7" s="32">
        <v>1.580155285275883</v>
      </c>
      <c r="F7" s="32">
        <v>1.5804101079311441</v>
      </c>
      <c r="G7" s="32">
        <v>1.5806649305864056</v>
      </c>
      <c r="H7" s="32">
        <v>1.5809197532416672</v>
      </c>
      <c r="I7" s="32">
        <v>1.5811745758969282</v>
      </c>
      <c r="J7" s="32">
        <v>1.58142939855219</v>
      </c>
      <c r="K7" s="32">
        <v>1.5816842212074513</v>
      </c>
      <c r="L7" s="32">
        <v>1.5819390438627126</v>
      </c>
      <c r="M7" s="32">
        <v>1.582193866517974</v>
      </c>
      <c r="N7" s="32">
        <v>1.5824486891732354</v>
      </c>
      <c r="O7" s="32">
        <v>1.5827035118284967</v>
      </c>
      <c r="P7" s="32">
        <v>1.5829583344837581</v>
      </c>
      <c r="Q7" s="32">
        <v>1.5832131571390198</v>
      </c>
      <c r="R7" s="32">
        <v>1.5834679797942808</v>
      </c>
      <c r="S7" s="33">
        <v>1.5837228024495424</v>
      </c>
    </row>
    <row r="8" spans="1:19" ht="15">
      <c r="A8" s="59" t="s">
        <v>2</v>
      </c>
      <c r="B8" s="7">
        <v>3</v>
      </c>
      <c r="C8" s="9">
        <v>38096</v>
      </c>
      <c r="D8" s="3" t="s">
        <v>4</v>
      </c>
      <c r="E8" s="34">
        <v>1.4894630480793705</v>
      </c>
      <c r="F8" s="34">
        <v>1.4897032453133776</v>
      </c>
      <c r="G8" s="34">
        <v>1.489943442547385</v>
      </c>
      <c r="H8" s="34">
        <v>1.4901836397813926</v>
      </c>
      <c r="I8" s="34">
        <v>1.4904238370153995</v>
      </c>
      <c r="J8" s="34">
        <v>1.490664034249407</v>
      </c>
      <c r="K8" s="34">
        <v>1.4909042314834144</v>
      </c>
      <c r="L8" s="34">
        <v>1.4911444287174216</v>
      </c>
      <c r="M8" s="34">
        <v>1.491384625951429</v>
      </c>
      <c r="N8" s="34">
        <v>1.4916248231854363</v>
      </c>
      <c r="O8" s="34">
        <v>1.4918650204194435</v>
      </c>
      <c r="P8" s="34">
        <v>1.4921052176534508</v>
      </c>
      <c r="Q8" s="34">
        <v>1.4923454148874584</v>
      </c>
      <c r="R8" s="34">
        <v>1.4925856121214653</v>
      </c>
      <c r="S8" s="35">
        <v>1.492825809355473</v>
      </c>
    </row>
    <row r="9" spans="1:19" ht="15">
      <c r="A9" s="59"/>
      <c r="B9" s="8">
        <v>3</v>
      </c>
      <c r="C9" s="10">
        <v>38096</v>
      </c>
      <c r="D9" s="1" t="s">
        <v>5</v>
      </c>
      <c r="E9" s="32">
        <v>1.5704102359611314</v>
      </c>
      <c r="F9" s="32">
        <v>1.5706634870877174</v>
      </c>
      <c r="G9" s="32">
        <v>1.5709167382143039</v>
      </c>
      <c r="H9" s="32">
        <v>1.5711699893408901</v>
      </c>
      <c r="I9" s="32">
        <v>1.5714232404674762</v>
      </c>
      <c r="J9" s="32">
        <v>1.5716764915940624</v>
      </c>
      <c r="K9" s="32">
        <v>1.571929742720649</v>
      </c>
      <c r="L9" s="32">
        <v>1.5721829938472347</v>
      </c>
      <c r="M9" s="32">
        <v>1.5724362449738212</v>
      </c>
      <c r="N9" s="32">
        <v>1.5726894961004074</v>
      </c>
      <c r="O9" s="32">
        <v>1.5729427472269935</v>
      </c>
      <c r="P9" s="32">
        <v>1.5731959983535797</v>
      </c>
      <c r="Q9" s="32">
        <v>1.5734492494801662</v>
      </c>
      <c r="R9" s="32">
        <v>1.573702500606752</v>
      </c>
      <c r="S9" s="33">
        <v>1.5739557517333385</v>
      </c>
    </row>
    <row r="10" spans="1:19" ht="15">
      <c r="A10" s="59" t="s">
        <v>2</v>
      </c>
      <c r="B10" s="7">
        <v>4</v>
      </c>
      <c r="C10" s="9">
        <v>38126</v>
      </c>
      <c r="D10" s="3" t="s">
        <v>4</v>
      </c>
      <c r="E10" s="34">
        <v>1.482653945596186</v>
      </c>
      <c r="F10" s="34">
        <v>1.4828930447649644</v>
      </c>
      <c r="G10" s="34">
        <v>1.4831321439337433</v>
      </c>
      <c r="H10" s="34">
        <v>1.4833712431025219</v>
      </c>
      <c r="I10" s="34">
        <v>1.4836103422713003</v>
      </c>
      <c r="J10" s="34">
        <v>1.4838494414400791</v>
      </c>
      <c r="K10" s="34">
        <v>1.4840885406088578</v>
      </c>
      <c r="L10" s="34">
        <v>1.4843276397776362</v>
      </c>
      <c r="M10" s="34">
        <v>1.484566738946415</v>
      </c>
      <c r="N10" s="34">
        <v>1.4848058381151936</v>
      </c>
      <c r="O10" s="34">
        <v>1.485044937283972</v>
      </c>
      <c r="P10" s="34">
        <v>1.4852840364527509</v>
      </c>
      <c r="Q10" s="34">
        <v>1.4855231356215295</v>
      </c>
      <c r="R10" s="34">
        <v>1.485762234790308</v>
      </c>
      <c r="S10" s="35">
        <v>1.4860013339590867</v>
      </c>
    </row>
    <row r="11" spans="1:19" ht="15">
      <c r="A11" s="59"/>
      <c r="B11" s="8">
        <v>4</v>
      </c>
      <c r="C11" s="10">
        <v>38126</v>
      </c>
      <c r="D11" s="1" t="s">
        <v>5</v>
      </c>
      <c r="E11" s="32">
        <v>1.5644714589004067</v>
      </c>
      <c r="F11" s="32">
        <v>1.5647237523141946</v>
      </c>
      <c r="G11" s="32">
        <v>1.5649760457279829</v>
      </c>
      <c r="H11" s="32">
        <v>1.5652283391417712</v>
      </c>
      <c r="I11" s="32">
        <v>1.5654806325555592</v>
      </c>
      <c r="J11" s="32">
        <v>1.5657329259693473</v>
      </c>
      <c r="K11" s="32">
        <v>1.5659852193831356</v>
      </c>
      <c r="L11" s="32">
        <v>1.5662375127969237</v>
      </c>
      <c r="M11" s="32">
        <v>1.566489806210712</v>
      </c>
      <c r="N11" s="32">
        <v>1.5667420996245003</v>
      </c>
      <c r="O11" s="32">
        <v>1.5669943930382881</v>
      </c>
      <c r="P11" s="32">
        <v>1.5672466864520764</v>
      </c>
      <c r="Q11" s="32">
        <v>1.5674989798658647</v>
      </c>
      <c r="R11" s="32">
        <v>1.5677512732796526</v>
      </c>
      <c r="S11" s="33">
        <v>1.5680035666934409</v>
      </c>
    </row>
    <row r="12" spans="1:19" s="4" customFormat="1" ht="15">
      <c r="A12" s="59" t="s">
        <v>2</v>
      </c>
      <c r="B12" s="7">
        <v>5</v>
      </c>
      <c r="C12" s="9">
        <v>38156</v>
      </c>
      <c r="D12" s="3" t="s">
        <v>4</v>
      </c>
      <c r="E12" s="36">
        <v>1.4756553497553724</v>
      </c>
      <c r="F12" s="36">
        <v>1.475893320300406</v>
      </c>
      <c r="G12" s="36">
        <v>1.4761312908454403</v>
      </c>
      <c r="H12" s="36">
        <v>1.4763692613904742</v>
      </c>
      <c r="I12" s="36">
        <v>1.476607231935508</v>
      </c>
      <c r="J12" s="36">
        <v>1.476845202480542</v>
      </c>
      <c r="K12" s="36">
        <v>1.477083173025576</v>
      </c>
      <c r="L12" s="36">
        <v>1.4773211435706097</v>
      </c>
      <c r="M12" s="36">
        <v>1.477559114115644</v>
      </c>
      <c r="N12" s="36">
        <v>1.4777970846606778</v>
      </c>
      <c r="O12" s="36">
        <v>1.4780350552057115</v>
      </c>
      <c r="P12" s="36">
        <v>1.4782730257507455</v>
      </c>
      <c r="Q12" s="36">
        <v>1.4785109962957796</v>
      </c>
      <c r="R12" s="36">
        <v>1.4787489668408134</v>
      </c>
      <c r="S12" s="37">
        <v>1.4789869373858473</v>
      </c>
    </row>
    <row r="13" spans="1:19" ht="15">
      <c r="A13" s="59"/>
      <c r="B13" s="8">
        <v>5</v>
      </c>
      <c r="C13" s="10">
        <v>38156</v>
      </c>
      <c r="D13" s="1" t="s">
        <v>5</v>
      </c>
      <c r="E13" s="32">
        <v>1.557865840762597</v>
      </c>
      <c r="F13" s="32">
        <v>1.5581170689259192</v>
      </c>
      <c r="G13" s="32">
        <v>1.5583682970892416</v>
      </c>
      <c r="H13" s="32">
        <v>1.5586195252525643</v>
      </c>
      <c r="I13" s="32">
        <v>1.5588707534158865</v>
      </c>
      <c r="J13" s="32">
        <v>1.559121981579209</v>
      </c>
      <c r="K13" s="32">
        <v>1.5593732097425317</v>
      </c>
      <c r="L13" s="32">
        <v>1.559624437905854</v>
      </c>
      <c r="M13" s="32">
        <v>1.5598756660691764</v>
      </c>
      <c r="N13" s="32">
        <v>1.560126894232499</v>
      </c>
      <c r="O13" s="32">
        <v>1.5603781223958213</v>
      </c>
      <c r="P13" s="32">
        <v>1.5606293505591438</v>
      </c>
      <c r="Q13" s="32">
        <v>1.5608805787224664</v>
      </c>
      <c r="R13" s="32">
        <v>1.5611318068857887</v>
      </c>
      <c r="S13" s="33">
        <v>1.5613830350491111</v>
      </c>
    </row>
    <row r="14" spans="1:19" ht="15">
      <c r="A14" s="65" t="s">
        <v>2</v>
      </c>
      <c r="B14" s="7">
        <v>6</v>
      </c>
      <c r="C14" s="9">
        <v>38187</v>
      </c>
      <c r="D14" s="3" t="s">
        <v>4</v>
      </c>
      <c r="E14" s="34">
        <v>1.4679378684648268</v>
      </c>
      <c r="F14" s="34">
        <v>1.4681745944555482</v>
      </c>
      <c r="G14" s="34">
        <v>1.46841132044627</v>
      </c>
      <c r="H14" s="34">
        <v>1.4686480464369918</v>
      </c>
      <c r="I14" s="34">
        <v>1.4688847724277132</v>
      </c>
      <c r="J14" s="34">
        <v>1.4691214984184349</v>
      </c>
      <c r="K14" s="34">
        <v>1.4693582244091565</v>
      </c>
      <c r="L14" s="34">
        <v>1.469594950399878</v>
      </c>
      <c r="M14" s="34">
        <v>1.4698316763905999</v>
      </c>
      <c r="N14" s="34">
        <v>1.4700684023813215</v>
      </c>
      <c r="O14" s="34">
        <v>1.470305128372043</v>
      </c>
      <c r="P14" s="34">
        <v>1.4705418543627646</v>
      </c>
      <c r="Q14" s="34">
        <v>1.4707785803534865</v>
      </c>
      <c r="R14" s="34">
        <v>1.4710153063442077</v>
      </c>
      <c r="S14" s="35">
        <v>1.4712520323349296</v>
      </c>
    </row>
    <row r="15" spans="1:19" ht="15">
      <c r="A15" s="62"/>
      <c r="B15" s="8">
        <v>6</v>
      </c>
      <c r="C15" s="10">
        <v>38187</v>
      </c>
      <c r="D15" s="1" t="s">
        <v>5</v>
      </c>
      <c r="E15" s="32">
        <v>1.5489433022949008</v>
      </c>
      <c r="F15" s="32">
        <v>1.549193091571194</v>
      </c>
      <c r="G15" s="32">
        <v>1.5494428808474874</v>
      </c>
      <c r="H15" s="32">
        <v>1.549692670123781</v>
      </c>
      <c r="I15" s="32">
        <v>1.549942459400074</v>
      </c>
      <c r="J15" s="32">
        <v>1.5501922486763675</v>
      </c>
      <c r="K15" s="32">
        <v>1.550442037952661</v>
      </c>
      <c r="L15" s="32">
        <v>1.550691827228954</v>
      </c>
      <c r="M15" s="32">
        <v>1.5509416165052474</v>
      </c>
      <c r="N15" s="32">
        <v>1.5511914057815408</v>
      </c>
      <c r="O15" s="32">
        <v>1.551441195057834</v>
      </c>
      <c r="P15" s="32">
        <v>1.5516909843341273</v>
      </c>
      <c r="Q15" s="32">
        <v>1.551940773610421</v>
      </c>
      <c r="R15" s="32">
        <v>1.5521905628867139</v>
      </c>
      <c r="S15" s="33">
        <v>1.5524403521630075</v>
      </c>
    </row>
    <row r="16" spans="1:19" ht="15">
      <c r="A16" s="65" t="s">
        <v>2</v>
      </c>
      <c r="B16" s="7">
        <v>7</v>
      </c>
      <c r="C16" s="9">
        <v>38219</v>
      </c>
      <c r="D16" s="3" t="s">
        <v>4</v>
      </c>
      <c r="E16" s="34">
        <v>1.4596995895513436</v>
      </c>
      <c r="F16" s="34">
        <v>1.4599349870016822</v>
      </c>
      <c r="G16" s="34">
        <v>1.460170384452021</v>
      </c>
      <c r="H16" s="34">
        <v>1.4604057819023601</v>
      </c>
      <c r="I16" s="34">
        <v>1.4606411793526988</v>
      </c>
      <c r="J16" s="34">
        <v>1.4608765768030378</v>
      </c>
      <c r="K16" s="34">
        <v>1.4611119742533767</v>
      </c>
      <c r="L16" s="34">
        <v>1.4613473717037153</v>
      </c>
      <c r="M16" s="34">
        <v>1.4615827691540544</v>
      </c>
      <c r="N16" s="34">
        <v>1.4618181666043935</v>
      </c>
      <c r="O16" s="34">
        <v>1.462053564054732</v>
      </c>
      <c r="P16" s="34">
        <v>1.462288961505071</v>
      </c>
      <c r="Q16" s="34">
        <v>1.46252435895541</v>
      </c>
      <c r="R16" s="34">
        <v>1.4627597564057486</v>
      </c>
      <c r="S16" s="35">
        <v>1.4629951538560877</v>
      </c>
    </row>
    <row r="17" spans="1:19" ht="15">
      <c r="A17" s="62"/>
      <c r="B17" s="8">
        <v>7</v>
      </c>
      <c r="C17" s="10">
        <v>38219</v>
      </c>
      <c r="D17" s="1" t="s">
        <v>5</v>
      </c>
      <c r="E17" s="32">
        <v>1.5383217879912094</v>
      </c>
      <c r="F17" s="32">
        <v>1.5385698643963037</v>
      </c>
      <c r="G17" s="32">
        <v>1.5388179408013984</v>
      </c>
      <c r="H17" s="32">
        <v>1.539066017206493</v>
      </c>
      <c r="I17" s="32">
        <v>1.5393140936115872</v>
      </c>
      <c r="J17" s="32">
        <v>1.539562170016682</v>
      </c>
      <c r="K17" s="32">
        <v>1.5398102464217767</v>
      </c>
      <c r="L17" s="32">
        <v>1.540058322826871</v>
      </c>
      <c r="M17" s="32">
        <v>1.5403063992319657</v>
      </c>
      <c r="N17" s="32">
        <v>1.5405544756370602</v>
      </c>
      <c r="O17" s="32">
        <v>1.5408025520421544</v>
      </c>
      <c r="P17" s="32">
        <v>1.5410506284472492</v>
      </c>
      <c r="Q17" s="32">
        <v>1.5412987048523439</v>
      </c>
      <c r="R17" s="32">
        <v>1.5415467812574382</v>
      </c>
      <c r="S17" s="33">
        <v>1.5417948576625329</v>
      </c>
    </row>
    <row r="18" spans="1:19" ht="15">
      <c r="A18" s="59" t="s">
        <v>2</v>
      </c>
      <c r="B18" s="7">
        <v>8</v>
      </c>
      <c r="C18" s="9">
        <v>38247</v>
      </c>
      <c r="D18" s="3" t="s">
        <v>4</v>
      </c>
      <c r="E18" s="34">
        <v>1.4547015052588155</v>
      </c>
      <c r="F18" s="34">
        <v>1.4549360966965283</v>
      </c>
      <c r="G18" s="34">
        <v>1.4551706881342417</v>
      </c>
      <c r="H18" s="34">
        <v>1.4554052795719548</v>
      </c>
      <c r="I18" s="34">
        <v>1.4556398710096676</v>
      </c>
      <c r="J18" s="34">
        <v>1.455874462447381</v>
      </c>
      <c r="K18" s="34">
        <v>1.456109053885094</v>
      </c>
      <c r="L18" s="34">
        <v>1.456343645322807</v>
      </c>
      <c r="M18" s="34">
        <v>1.4565782367605202</v>
      </c>
      <c r="N18" s="34">
        <v>1.4568128281982333</v>
      </c>
      <c r="O18" s="34">
        <v>1.4570474196359462</v>
      </c>
      <c r="P18" s="34">
        <v>1.4572820110736593</v>
      </c>
      <c r="Q18" s="34">
        <v>1.4575166025113726</v>
      </c>
      <c r="R18" s="34">
        <v>1.4577511939490855</v>
      </c>
      <c r="S18" s="35">
        <v>1.4579857853867986</v>
      </c>
    </row>
    <row r="19" spans="1:19" ht="15">
      <c r="A19" s="59"/>
      <c r="B19" s="8">
        <v>8</v>
      </c>
      <c r="C19" s="10">
        <v>38247</v>
      </c>
      <c r="D19" s="1" t="s">
        <v>5</v>
      </c>
      <c r="E19" s="32">
        <v>1.5377271189487944</v>
      </c>
      <c r="F19" s="32">
        <v>1.5379750994549946</v>
      </c>
      <c r="G19" s="32">
        <v>1.5382230799611951</v>
      </c>
      <c r="H19" s="32">
        <v>1.5384710604673957</v>
      </c>
      <c r="I19" s="32">
        <v>1.5387190409735958</v>
      </c>
      <c r="J19" s="32">
        <v>1.5389670214797964</v>
      </c>
      <c r="K19" s="32">
        <v>1.539215001985997</v>
      </c>
      <c r="L19" s="32">
        <v>1.539462982492197</v>
      </c>
      <c r="M19" s="32">
        <v>1.5397109629983976</v>
      </c>
      <c r="N19" s="32">
        <v>1.5399589435045982</v>
      </c>
      <c r="O19" s="32">
        <v>1.5402069240107983</v>
      </c>
      <c r="P19" s="32">
        <v>1.5404549045169988</v>
      </c>
      <c r="Q19" s="32">
        <v>1.5407028850231994</v>
      </c>
      <c r="R19" s="32">
        <v>1.5409508655293997</v>
      </c>
      <c r="S19" s="33">
        <v>1.5411988460356</v>
      </c>
    </row>
    <row r="20" spans="1:19" ht="15">
      <c r="A20" s="59" t="s">
        <v>2</v>
      </c>
      <c r="B20" s="7">
        <v>9</v>
      </c>
      <c r="C20" s="9">
        <v>38279</v>
      </c>
      <c r="D20" s="3" t="s">
        <v>4</v>
      </c>
      <c r="E20" s="34">
        <v>1.4461371698620116</v>
      </c>
      <c r="F20" s="34">
        <v>1.4463703801780672</v>
      </c>
      <c r="G20" s="34">
        <v>1.4466035904941232</v>
      </c>
      <c r="H20" s="34">
        <v>1.446836800810179</v>
      </c>
      <c r="I20" s="34">
        <v>1.4470700111262347</v>
      </c>
      <c r="J20" s="34">
        <v>1.4473032214422905</v>
      </c>
      <c r="K20" s="34">
        <v>1.4475364317583466</v>
      </c>
      <c r="L20" s="34">
        <v>1.447769642074402</v>
      </c>
      <c r="M20" s="34">
        <v>1.448002852390458</v>
      </c>
      <c r="N20" s="34">
        <v>1.4482360627065138</v>
      </c>
      <c r="O20" s="34">
        <v>1.4484692730225694</v>
      </c>
      <c r="P20" s="34">
        <v>1.4487024833386253</v>
      </c>
      <c r="Q20" s="34">
        <v>1.4489356936546813</v>
      </c>
      <c r="R20" s="34">
        <v>1.449168903970737</v>
      </c>
      <c r="S20" s="35">
        <v>1.4494021142867928</v>
      </c>
    </row>
    <row r="21" spans="1:19" ht="15">
      <c r="A21" s="59"/>
      <c r="B21" s="8">
        <v>9</v>
      </c>
      <c r="C21" s="10">
        <v>38279</v>
      </c>
      <c r="D21" s="1" t="s">
        <v>5</v>
      </c>
      <c r="E21" s="32">
        <v>1.525939572497062</v>
      </c>
      <c r="F21" s="32">
        <v>1.5261856520926909</v>
      </c>
      <c r="G21" s="32">
        <v>1.5264317316883202</v>
      </c>
      <c r="H21" s="32">
        <v>1.5266778112839496</v>
      </c>
      <c r="I21" s="32">
        <v>1.5269238908795788</v>
      </c>
      <c r="J21" s="32">
        <v>1.5271699704752082</v>
      </c>
      <c r="K21" s="32">
        <v>1.5274160500708376</v>
      </c>
      <c r="L21" s="32">
        <v>1.5276621296664665</v>
      </c>
      <c r="M21" s="32">
        <v>1.527908209262096</v>
      </c>
      <c r="N21" s="32">
        <v>1.5281542888577253</v>
      </c>
      <c r="O21" s="32">
        <v>1.5284003684533543</v>
      </c>
      <c r="P21" s="32">
        <v>1.5286464480489836</v>
      </c>
      <c r="Q21" s="32">
        <v>1.528892527644613</v>
      </c>
      <c r="R21" s="32">
        <v>1.5291386072402422</v>
      </c>
      <c r="S21" s="33">
        <v>1.5293846868358716</v>
      </c>
    </row>
    <row r="22" spans="1:19" ht="15">
      <c r="A22" s="59" t="s">
        <v>2</v>
      </c>
      <c r="B22" s="3">
        <v>10</v>
      </c>
      <c r="C22" s="9">
        <v>38310</v>
      </c>
      <c r="D22" s="3" t="s">
        <v>4</v>
      </c>
      <c r="E22" s="34">
        <v>1.438359019531164</v>
      </c>
      <c r="F22" s="34">
        <v>1.4385909755091562</v>
      </c>
      <c r="G22" s="34">
        <v>1.4388229314871486</v>
      </c>
      <c r="H22" s="34">
        <v>1.4390548874651412</v>
      </c>
      <c r="I22" s="34">
        <v>1.4392868434431334</v>
      </c>
      <c r="J22" s="34">
        <v>1.439518799421126</v>
      </c>
      <c r="K22" s="34">
        <v>1.4397507553991187</v>
      </c>
      <c r="L22" s="34">
        <v>1.4399827113771109</v>
      </c>
      <c r="M22" s="34">
        <v>1.4402146673551033</v>
      </c>
      <c r="N22" s="34">
        <v>1.440446623333096</v>
      </c>
      <c r="O22" s="34">
        <v>1.4406785793110881</v>
      </c>
      <c r="P22" s="34">
        <v>1.4409105352890808</v>
      </c>
      <c r="Q22" s="34">
        <v>1.4411424912670732</v>
      </c>
      <c r="R22" s="34">
        <v>1.4413744472450656</v>
      </c>
      <c r="S22" s="35">
        <v>1.441606403223058</v>
      </c>
    </row>
    <row r="23" spans="1:19" ht="15">
      <c r="A23" s="59"/>
      <c r="B23" s="1">
        <v>10</v>
      </c>
      <c r="C23" s="10">
        <v>38310</v>
      </c>
      <c r="D23" s="1" t="s">
        <v>5</v>
      </c>
      <c r="E23" s="32">
        <v>1.5165288794317169</v>
      </c>
      <c r="F23" s="32">
        <v>1.5167734414184013</v>
      </c>
      <c r="G23" s="32">
        <v>1.517018003405086</v>
      </c>
      <c r="H23" s="32">
        <v>1.5172625653917708</v>
      </c>
      <c r="I23" s="32">
        <v>1.5175071273784553</v>
      </c>
      <c r="J23" s="32">
        <v>1.5177516893651402</v>
      </c>
      <c r="K23" s="32">
        <v>1.5179962513518248</v>
      </c>
      <c r="L23" s="32">
        <v>1.5182408133385095</v>
      </c>
      <c r="M23" s="32">
        <v>1.5184853753251941</v>
      </c>
      <c r="N23" s="32">
        <v>1.518729937311879</v>
      </c>
      <c r="O23" s="32">
        <v>1.5189744992985634</v>
      </c>
      <c r="P23" s="32">
        <v>1.5192190612852483</v>
      </c>
      <c r="Q23" s="32">
        <v>1.519463623271933</v>
      </c>
      <c r="R23" s="32">
        <v>1.5197081852586174</v>
      </c>
      <c r="S23" s="33">
        <v>1.5199527472453023</v>
      </c>
    </row>
    <row r="24" spans="1:19" ht="15">
      <c r="A24" s="59" t="s">
        <v>2</v>
      </c>
      <c r="B24" s="3">
        <v>11</v>
      </c>
      <c r="C24" s="9">
        <v>38338</v>
      </c>
      <c r="D24" s="3" t="s">
        <v>4</v>
      </c>
      <c r="E24" s="34">
        <v>1.4336168094520716</v>
      </c>
      <c r="F24" s="34">
        <v>1.433848000680817</v>
      </c>
      <c r="G24" s="34">
        <v>1.4340791919095628</v>
      </c>
      <c r="H24" s="34">
        <v>1.4343103831383086</v>
      </c>
      <c r="I24" s="34">
        <v>1.4345415743670542</v>
      </c>
      <c r="J24" s="34">
        <v>1.4347727655958</v>
      </c>
      <c r="K24" s="34">
        <v>1.4350039568245458</v>
      </c>
      <c r="L24" s="34">
        <v>1.4352351480532912</v>
      </c>
      <c r="M24" s="34">
        <v>1.435466339282037</v>
      </c>
      <c r="N24" s="34">
        <v>1.4356975305107829</v>
      </c>
      <c r="O24" s="34">
        <v>1.4359287217395285</v>
      </c>
      <c r="P24" s="34">
        <v>1.4361599129682743</v>
      </c>
      <c r="Q24" s="34">
        <v>1.4363911041970199</v>
      </c>
      <c r="R24" s="34">
        <v>1.4366222954257655</v>
      </c>
      <c r="S24" s="35">
        <v>1.4368534866545113</v>
      </c>
    </row>
    <row r="25" spans="1:19" ht="15">
      <c r="A25" s="59"/>
      <c r="B25" s="1">
        <v>11</v>
      </c>
      <c r="C25" s="10">
        <v>38338</v>
      </c>
      <c r="D25" s="1" t="s">
        <v>5</v>
      </c>
      <c r="E25" s="32">
        <v>1.5165093515160721</v>
      </c>
      <c r="F25" s="32">
        <v>1.5167539103536007</v>
      </c>
      <c r="G25" s="32">
        <v>1.5169984691911298</v>
      </c>
      <c r="H25" s="32">
        <v>1.5172430280286586</v>
      </c>
      <c r="I25" s="32">
        <v>1.5174875868661872</v>
      </c>
      <c r="J25" s="32">
        <v>1.517732145703716</v>
      </c>
      <c r="K25" s="32">
        <v>1.5179767045412451</v>
      </c>
      <c r="L25" s="32">
        <v>1.5182212633787735</v>
      </c>
      <c r="M25" s="32">
        <v>1.5184658222163026</v>
      </c>
      <c r="N25" s="32">
        <v>1.5187103810538314</v>
      </c>
      <c r="O25" s="32">
        <v>1.51895493989136</v>
      </c>
      <c r="P25" s="32">
        <v>1.5191994987288888</v>
      </c>
      <c r="Q25" s="32">
        <v>1.5194440575664179</v>
      </c>
      <c r="R25" s="32">
        <v>1.5196886164039465</v>
      </c>
      <c r="S25" s="33">
        <v>1.5199331752414753</v>
      </c>
    </row>
    <row r="26" spans="1:19" ht="15">
      <c r="A26" s="59" t="s">
        <v>2</v>
      </c>
      <c r="B26" s="3">
        <v>12</v>
      </c>
      <c r="C26" s="9">
        <v>38371</v>
      </c>
      <c r="D26" s="3" t="s">
        <v>4</v>
      </c>
      <c r="E26" s="34">
        <v>1.4246602386813605</v>
      </c>
      <c r="F26" s="34">
        <v>1.424889985534881</v>
      </c>
      <c r="G26" s="34">
        <v>1.4251197323884017</v>
      </c>
      <c r="H26" s="34">
        <v>1.4253494792419226</v>
      </c>
      <c r="I26" s="34">
        <v>1.425579226095443</v>
      </c>
      <c r="J26" s="34">
        <v>1.4258089729489636</v>
      </c>
      <c r="K26" s="34">
        <v>1.4260387198024844</v>
      </c>
      <c r="L26" s="34">
        <v>1.4262684666560048</v>
      </c>
      <c r="M26" s="34">
        <v>1.4264982135095254</v>
      </c>
      <c r="N26" s="34">
        <v>1.4267279603630463</v>
      </c>
      <c r="O26" s="34">
        <v>1.4269577072165667</v>
      </c>
      <c r="P26" s="34">
        <v>1.4271874540700873</v>
      </c>
      <c r="Q26" s="34">
        <v>1.4274172009236081</v>
      </c>
      <c r="R26" s="34">
        <v>1.4276469477771285</v>
      </c>
      <c r="S26" s="35">
        <v>1.4278766946306491</v>
      </c>
    </row>
    <row r="27" spans="1:19" ht="15">
      <c r="A27" s="59"/>
      <c r="B27" s="1">
        <v>12</v>
      </c>
      <c r="C27" s="10">
        <v>38371</v>
      </c>
      <c r="D27" s="1" t="s">
        <v>5</v>
      </c>
      <c r="E27" s="32">
        <v>1.5032774766272223</v>
      </c>
      <c r="F27" s="32">
        <v>1.5035199016355478</v>
      </c>
      <c r="G27" s="32">
        <v>1.5037623266438735</v>
      </c>
      <c r="H27" s="32">
        <v>1.5040047516521993</v>
      </c>
      <c r="I27" s="32">
        <v>1.5042471766605245</v>
      </c>
      <c r="J27" s="32">
        <v>1.5044896016688505</v>
      </c>
      <c r="K27" s="32">
        <v>1.5047320266771762</v>
      </c>
      <c r="L27" s="32">
        <v>1.5049744516855015</v>
      </c>
      <c r="M27" s="32">
        <v>1.5052168766938272</v>
      </c>
      <c r="N27" s="32">
        <v>1.505459301702153</v>
      </c>
      <c r="O27" s="32">
        <v>1.5057017267104784</v>
      </c>
      <c r="P27" s="32">
        <v>1.5059441517188041</v>
      </c>
      <c r="Q27" s="32">
        <v>1.5061865767271299</v>
      </c>
      <c r="R27" s="32">
        <v>1.5064290017354554</v>
      </c>
      <c r="S27" s="33">
        <v>1.506671426743781</v>
      </c>
    </row>
    <row r="28" spans="1:19" ht="15">
      <c r="A28" s="59" t="s">
        <v>2</v>
      </c>
      <c r="B28" s="3">
        <v>1</v>
      </c>
      <c r="C28" s="9">
        <v>38401</v>
      </c>
      <c r="D28" s="3" t="s">
        <v>4</v>
      </c>
      <c r="E28" s="34">
        <v>1.4167296641168192</v>
      </c>
      <c r="F28" s="34">
        <v>1.416958132051687</v>
      </c>
      <c r="G28" s="34">
        <v>1.4171865999865554</v>
      </c>
      <c r="H28" s="34">
        <v>1.4174150679214235</v>
      </c>
      <c r="I28" s="34">
        <v>1.4176435358562913</v>
      </c>
      <c r="J28" s="34">
        <v>1.4178720037911594</v>
      </c>
      <c r="K28" s="34">
        <v>1.4181004717260277</v>
      </c>
      <c r="L28" s="34">
        <v>1.4183289396608956</v>
      </c>
      <c r="M28" s="34">
        <v>1.4185574075957637</v>
      </c>
      <c r="N28" s="34">
        <v>1.4187858755306317</v>
      </c>
      <c r="O28" s="34">
        <v>1.4190143434654996</v>
      </c>
      <c r="P28" s="34">
        <v>1.419242811400368</v>
      </c>
      <c r="Q28" s="34">
        <v>1.419471279335236</v>
      </c>
      <c r="R28" s="34">
        <v>1.4196997472701038</v>
      </c>
      <c r="S28" s="35">
        <v>1.419928215204972</v>
      </c>
    </row>
    <row r="29" spans="1:19" ht="15">
      <c r="A29" s="59"/>
      <c r="B29" s="1">
        <v>1</v>
      </c>
      <c r="C29" s="10">
        <v>38401</v>
      </c>
      <c r="D29" s="1" t="s">
        <v>5</v>
      </c>
      <c r="E29" s="32">
        <v>1.4931712034962277</v>
      </c>
      <c r="F29" s="32">
        <v>1.4934119987233676</v>
      </c>
      <c r="G29" s="32">
        <v>1.4936527939505078</v>
      </c>
      <c r="H29" s="32">
        <v>1.4938935891776481</v>
      </c>
      <c r="I29" s="32">
        <v>1.494134384404788</v>
      </c>
      <c r="J29" s="32">
        <v>1.4943751796319285</v>
      </c>
      <c r="K29" s="32">
        <v>1.4946159748590686</v>
      </c>
      <c r="L29" s="32">
        <v>1.4948567700862085</v>
      </c>
      <c r="M29" s="32">
        <v>1.495097565313349</v>
      </c>
      <c r="N29" s="32">
        <v>1.495338360540489</v>
      </c>
      <c r="O29" s="32">
        <v>1.4955791557676292</v>
      </c>
      <c r="P29" s="32">
        <v>1.4958199509947694</v>
      </c>
      <c r="Q29" s="32">
        <v>1.4960607462219098</v>
      </c>
      <c r="R29" s="32">
        <v>1.4963015414490497</v>
      </c>
      <c r="S29" s="33">
        <v>1.4965423366761899</v>
      </c>
    </row>
    <row r="30" spans="1:19" ht="15">
      <c r="A30" s="59" t="s">
        <v>2</v>
      </c>
      <c r="B30" s="3">
        <v>2</v>
      </c>
      <c r="C30" s="9">
        <v>38429</v>
      </c>
      <c r="D30" s="3" t="s">
        <v>4</v>
      </c>
      <c r="E30" s="34">
        <v>1.4114227995326158</v>
      </c>
      <c r="F30" s="34">
        <v>1.4116504116596165</v>
      </c>
      <c r="G30" s="34">
        <v>1.4118780237866175</v>
      </c>
      <c r="H30" s="34">
        <v>1.4121056359136186</v>
      </c>
      <c r="I30" s="34">
        <v>1.4123332480406192</v>
      </c>
      <c r="J30" s="34">
        <v>1.4125608601676203</v>
      </c>
      <c r="K30" s="34">
        <v>1.4127884722946213</v>
      </c>
      <c r="L30" s="34">
        <v>1.413016084421622</v>
      </c>
      <c r="M30" s="34">
        <v>1.413243696548623</v>
      </c>
      <c r="N30" s="34">
        <v>1.4134713086756239</v>
      </c>
      <c r="O30" s="34">
        <v>1.4136989208026247</v>
      </c>
      <c r="P30" s="34">
        <v>1.4139265329296258</v>
      </c>
      <c r="Q30" s="34">
        <v>1.4141541450566266</v>
      </c>
      <c r="R30" s="34">
        <v>1.4143817571836275</v>
      </c>
      <c r="S30" s="35">
        <v>1.4146093693106283</v>
      </c>
    </row>
    <row r="31" spans="1:19" ht="15">
      <c r="A31" s="59"/>
      <c r="B31" s="1">
        <v>2</v>
      </c>
      <c r="C31" s="10">
        <v>38429</v>
      </c>
      <c r="D31" s="1" t="s">
        <v>5</v>
      </c>
      <c r="E31" s="32">
        <v>1.491172003415231</v>
      </c>
      <c r="F31" s="32">
        <v>1.4914124762427448</v>
      </c>
      <c r="G31" s="32">
        <v>1.491652949070259</v>
      </c>
      <c r="H31" s="32">
        <v>1.4918934218977733</v>
      </c>
      <c r="I31" s="32">
        <v>1.4921338947252873</v>
      </c>
      <c r="J31" s="32">
        <v>1.4923743675528016</v>
      </c>
      <c r="K31" s="32">
        <v>1.4926148403803159</v>
      </c>
      <c r="L31" s="32">
        <v>1.4928553132078297</v>
      </c>
      <c r="M31" s="32">
        <v>1.493095786035344</v>
      </c>
      <c r="N31" s="32">
        <v>1.4933362588628583</v>
      </c>
      <c r="O31" s="32">
        <v>1.4935767316903723</v>
      </c>
      <c r="P31" s="32">
        <v>1.4938172045178864</v>
      </c>
      <c r="Q31" s="32">
        <v>1.4940576773454006</v>
      </c>
      <c r="R31" s="32">
        <v>1.4942981501729147</v>
      </c>
      <c r="S31" s="33">
        <v>1.494538623000429</v>
      </c>
    </row>
    <row r="32" spans="1:19" ht="15">
      <c r="A32" s="59" t="s">
        <v>2</v>
      </c>
      <c r="B32" s="3">
        <v>3</v>
      </c>
      <c r="C32" s="9">
        <v>38461</v>
      </c>
      <c r="D32" s="3" t="s">
        <v>4</v>
      </c>
      <c r="E32" s="34">
        <v>1.4029331982210356</v>
      </c>
      <c r="F32" s="34">
        <v>1.40315944127832</v>
      </c>
      <c r="G32" s="34">
        <v>1.4033856843356045</v>
      </c>
      <c r="H32" s="34">
        <v>1.403611927392889</v>
      </c>
      <c r="I32" s="34">
        <v>1.4038381704501732</v>
      </c>
      <c r="J32" s="34">
        <v>1.4040644135074578</v>
      </c>
      <c r="K32" s="34">
        <v>1.4042906565647424</v>
      </c>
      <c r="L32" s="34">
        <v>1.4045168996220267</v>
      </c>
      <c r="M32" s="34">
        <v>1.4047431426793113</v>
      </c>
      <c r="N32" s="34">
        <v>1.404969385736596</v>
      </c>
      <c r="O32" s="34">
        <v>1.40519562879388</v>
      </c>
      <c r="P32" s="34">
        <v>1.4054218718511646</v>
      </c>
      <c r="Q32" s="34">
        <v>1.4056481149084492</v>
      </c>
      <c r="R32" s="34">
        <v>1.4058743579657336</v>
      </c>
      <c r="S32" s="35">
        <v>1.4061006010230181</v>
      </c>
    </row>
    <row r="33" spans="1:19" ht="15">
      <c r="A33" s="59"/>
      <c r="B33" s="1">
        <v>3</v>
      </c>
      <c r="C33" s="10">
        <v>38461</v>
      </c>
      <c r="D33" s="1" t="s">
        <v>5</v>
      </c>
      <c r="E33" s="32">
        <v>1.4791777867178066</v>
      </c>
      <c r="F33" s="32">
        <v>1.4794163253062145</v>
      </c>
      <c r="G33" s="32">
        <v>1.4796548638946225</v>
      </c>
      <c r="H33" s="32">
        <v>1.4798934024830306</v>
      </c>
      <c r="I33" s="32">
        <v>1.4801319410714384</v>
      </c>
      <c r="J33" s="32">
        <v>1.4803704796598465</v>
      </c>
      <c r="K33" s="32">
        <v>1.4806090182482545</v>
      </c>
      <c r="L33" s="32">
        <v>1.4808475568366621</v>
      </c>
      <c r="M33" s="32">
        <v>1.4810860954250704</v>
      </c>
      <c r="N33" s="32">
        <v>1.4813246340134785</v>
      </c>
      <c r="O33" s="32">
        <v>1.481563172601886</v>
      </c>
      <c r="P33" s="32">
        <v>1.4818017111902941</v>
      </c>
      <c r="Q33" s="32">
        <v>1.4820402497787022</v>
      </c>
      <c r="R33" s="32">
        <v>1.48227878836711</v>
      </c>
      <c r="S33" s="33">
        <v>1.482517326955518</v>
      </c>
    </row>
    <row r="34" spans="1:19" ht="15">
      <c r="A34" s="59" t="s">
        <v>2</v>
      </c>
      <c r="B34" s="3">
        <v>4</v>
      </c>
      <c r="C34" s="9">
        <v>38491</v>
      </c>
      <c r="D34" s="3" t="s">
        <v>4</v>
      </c>
      <c r="E34" s="34">
        <v>1.396519668233792</v>
      </c>
      <c r="F34" s="34">
        <v>1.3967448770175739</v>
      </c>
      <c r="G34" s="34">
        <v>1.3969700858013563</v>
      </c>
      <c r="H34" s="34">
        <v>1.3971952945851387</v>
      </c>
      <c r="I34" s="34">
        <v>1.3974205033689207</v>
      </c>
      <c r="J34" s="34">
        <v>1.397645712152703</v>
      </c>
      <c r="K34" s="34">
        <v>1.3978709209364855</v>
      </c>
      <c r="L34" s="34">
        <v>1.3980961297202674</v>
      </c>
      <c r="M34" s="34">
        <v>1.3983213385040498</v>
      </c>
      <c r="N34" s="34">
        <v>1.3985465472878322</v>
      </c>
      <c r="O34" s="34">
        <v>1.3987717560716142</v>
      </c>
      <c r="P34" s="34">
        <v>1.3989969648553966</v>
      </c>
      <c r="Q34" s="34">
        <v>1.399222173639179</v>
      </c>
      <c r="R34" s="34">
        <v>1.3994473824229612</v>
      </c>
      <c r="S34" s="35">
        <v>1.3996725912067434</v>
      </c>
    </row>
    <row r="35" spans="1:19" ht="15">
      <c r="A35" s="59"/>
      <c r="B35" s="1">
        <v>4</v>
      </c>
      <c r="C35" s="10">
        <v>38491</v>
      </c>
      <c r="D35" s="1" t="s">
        <v>5</v>
      </c>
      <c r="E35" s="32">
        <v>1.4735840208932245</v>
      </c>
      <c r="F35" s="32">
        <v>1.473821657406834</v>
      </c>
      <c r="G35" s="32">
        <v>1.4740592939204438</v>
      </c>
      <c r="H35" s="32">
        <v>1.4742969304340534</v>
      </c>
      <c r="I35" s="32">
        <v>1.4745345669476628</v>
      </c>
      <c r="J35" s="32">
        <v>1.4747722034612725</v>
      </c>
      <c r="K35" s="32">
        <v>1.4750098399748823</v>
      </c>
      <c r="L35" s="32">
        <v>1.4752474764884917</v>
      </c>
      <c r="M35" s="32">
        <v>1.4754851130021014</v>
      </c>
      <c r="N35" s="32">
        <v>1.475722749515711</v>
      </c>
      <c r="O35" s="32">
        <v>1.4759603860293204</v>
      </c>
      <c r="P35" s="32">
        <v>1.4761980225429303</v>
      </c>
      <c r="Q35" s="32">
        <v>1.47643565905654</v>
      </c>
      <c r="R35" s="32">
        <v>1.4766732955701494</v>
      </c>
      <c r="S35" s="33">
        <v>1.476910932083759</v>
      </c>
    </row>
    <row r="36" spans="1:19" ht="15">
      <c r="A36" s="59" t="s">
        <v>2</v>
      </c>
      <c r="B36" s="3">
        <v>5</v>
      </c>
      <c r="C36" s="9">
        <v>38520</v>
      </c>
      <c r="D36" s="3" t="s">
        <v>4</v>
      </c>
      <c r="E36" s="34">
        <v>1.3908469177622247</v>
      </c>
      <c r="F36" s="34">
        <v>1.3910712117338035</v>
      </c>
      <c r="G36" s="34">
        <v>1.3912955057053829</v>
      </c>
      <c r="H36" s="34">
        <v>1.391519799676962</v>
      </c>
      <c r="I36" s="34">
        <v>1.391744093648541</v>
      </c>
      <c r="J36" s="34">
        <v>1.3919683876201203</v>
      </c>
      <c r="K36" s="34">
        <v>1.3921926815916994</v>
      </c>
      <c r="L36" s="34">
        <v>1.3924169755632785</v>
      </c>
      <c r="M36" s="34">
        <v>1.3926412695348576</v>
      </c>
      <c r="N36" s="34">
        <v>1.3928655635064369</v>
      </c>
      <c r="O36" s="34">
        <v>1.3930898574780157</v>
      </c>
      <c r="P36" s="34">
        <v>1.393314151449595</v>
      </c>
      <c r="Q36" s="34">
        <v>1.3935384454211743</v>
      </c>
      <c r="R36" s="34">
        <v>1.3937627393927532</v>
      </c>
      <c r="S36" s="35">
        <v>1.3939870333643325</v>
      </c>
    </row>
    <row r="37" spans="1:19" ht="15">
      <c r="A37" s="59"/>
      <c r="B37" s="1">
        <v>5</v>
      </c>
      <c r="C37" s="10">
        <v>38520</v>
      </c>
      <c r="D37" s="1" t="s">
        <v>5</v>
      </c>
      <c r="E37" s="32">
        <v>1.4702280956042584</v>
      </c>
      <c r="F37" s="32">
        <v>1.4704651909268842</v>
      </c>
      <c r="G37" s="32">
        <v>1.4707022862495103</v>
      </c>
      <c r="H37" s="32">
        <v>1.4709393815721366</v>
      </c>
      <c r="I37" s="32">
        <v>1.4711764768947624</v>
      </c>
      <c r="J37" s="32">
        <v>1.4714135722173884</v>
      </c>
      <c r="K37" s="32">
        <v>1.4716506675400147</v>
      </c>
      <c r="L37" s="32">
        <v>1.4718877628626406</v>
      </c>
      <c r="M37" s="32">
        <v>1.4721248581852668</v>
      </c>
      <c r="N37" s="32">
        <v>1.472361953507893</v>
      </c>
      <c r="O37" s="32">
        <v>1.4725990488305187</v>
      </c>
      <c r="P37" s="32">
        <v>1.472836144153145</v>
      </c>
      <c r="Q37" s="32">
        <v>1.473073239475771</v>
      </c>
      <c r="R37" s="32">
        <v>1.473310334798397</v>
      </c>
      <c r="S37" s="33">
        <v>1.4735474301210232</v>
      </c>
    </row>
    <row r="38" spans="1:19" ht="15">
      <c r="A38" s="59" t="s">
        <v>2</v>
      </c>
      <c r="B38" s="3">
        <v>6</v>
      </c>
      <c r="C38" s="9">
        <v>38552</v>
      </c>
      <c r="D38" s="3" t="s">
        <v>4</v>
      </c>
      <c r="E38" s="34">
        <v>1.3826585166048289</v>
      </c>
      <c r="F38" s="34">
        <v>1.382881490079527</v>
      </c>
      <c r="G38" s="34">
        <v>1.3831044635542256</v>
      </c>
      <c r="H38" s="34">
        <v>1.3833274370289241</v>
      </c>
      <c r="I38" s="34">
        <v>1.3835504105036223</v>
      </c>
      <c r="J38" s="34">
        <v>1.3837733839783208</v>
      </c>
      <c r="K38" s="34">
        <v>1.3839963574530192</v>
      </c>
      <c r="L38" s="34">
        <v>1.3842193309277175</v>
      </c>
      <c r="M38" s="34">
        <v>1.384442304402416</v>
      </c>
      <c r="N38" s="34">
        <v>1.3846652778771145</v>
      </c>
      <c r="O38" s="34">
        <v>1.3848882513518126</v>
      </c>
      <c r="P38" s="34">
        <v>1.3851112248265112</v>
      </c>
      <c r="Q38" s="34">
        <v>1.3853341983012097</v>
      </c>
      <c r="R38" s="34">
        <v>1.3855571717759079</v>
      </c>
      <c r="S38" s="35">
        <v>1.3857801452506064</v>
      </c>
    </row>
    <row r="39" spans="1:19" ht="15">
      <c r="A39" s="59"/>
      <c r="B39" s="1">
        <v>6</v>
      </c>
      <c r="C39" s="10">
        <v>38552</v>
      </c>
      <c r="D39" s="1" t="s">
        <v>5</v>
      </c>
      <c r="E39" s="32">
        <v>1.4589579672713298</v>
      </c>
      <c r="F39" s="32">
        <v>1.4591932451244616</v>
      </c>
      <c r="G39" s="32">
        <v>1.4594285229775936</v>
      </c>
      <c r="H39" s="32">
        <v>1.4596638008307257</v>
      </c>
      <c r="I39" s="32">
        <v>1.4598990786838575</v>
      </c>
      <c r="J39" s="32">
        <v>1.4601343565369895</v>
      </c>
      <c r="K39" s="32">
        <v>1.4603696343901216</v>
      </c>
      <c r="L39" s="32">
        <v>1.4606049122432534</v>
      </c>
      <c r="M39" s="32">
        <v>1.4608401900963854</v>
      </c>
      <c r="N39" s="32">
        <v>1.4610754679495175</v>
      </c>
      <c r="O39" s="32">
        <v>1.4613107458026493</v>
      </c>
      <c r="P39" s="32">
        <v>1.4615460236557813</v>
      </c>
      <c r="Q39" s="32">
        <v>1.4617813015089134</v>
      </c>
      <c r="R39" s="32">
        <v>1.4620165793620452</v>
      </c>
      <c r="S39" s="33">
        <v>1.4622518572151773</v>
      </c>
    </row>
    <row r="40" spans="1:19" ht="15">
      <c r="A40" s="59" t="s">
        <v>2</v>
      </c>
      <c r="B40" s="3">
        <v>7</v>
      </c>
      <c r="C40" s="9">
        <v>38586</v>
      </c>
      <c r="D40" s="3" t="s">
        <v>4</v>
      </c>
      <c r="E40" s="34">
        <v>1.3731372760951503</v>
      </c>
      <c r="F40" s="34">
        <v>1.3733587141335466</v>
      </c>
      <c r="G40" s="34">
        <v>1.3735801521719428</v>
      </c>
      <c r="H40" s="34">
        <v>1.3738015902103393</v>
      </c>
      <c r="I40" s="34">
        <v>1.3740230282487353</v>
      </c>
      <c r="J40" s="34">
        <v>1.3742444662871316</v>
      </c>
      <c r="K40" s="34">
        <v>1.374465904325528</v>
      </c>
      <c r="L40" s="34">
        <v>1.374687342363924</v>
      </c>
      <c r="M40" s="34">
        <v>1.3749087804023203</v>
      </c>
      <c r="N40" s="34">
        <v>1.3751302184407168</v>
      </c>
      <c r="O40" s="34">
        <v>1.3753516564791128</v>
      </c>
      <c r="P40" s="34">
        <v>1.375573094517509</v>
      </c>
      <c r="Q40" s="34">
        <v>1.3757945325559056</v>
      </c>
      <c r="R40" s="34">
        <v>1.3760159705943016</v>
      </c>
      <c r="S40" s="35">
        <v>1.3762374086326978</v>
      </c>
    </row>
    <row r="41" spans="1:19" ht="15">
      <c r="A41" s="59"/>
      <c r="B41" s="1">
        <v>7</v>
      </c>
      <c r="C41" s="10">
        <v>38586</v>
      </c>
      <c r="D41" s="1" t="s">
        <v>5</v>
      </c>
      <c r="E41" s="32">
        <v>1.4434615788565919</v>
      </c>
      <c r="F41" s="32">
        <v>1.4436943576953043</v>
      </c>
      <c r="G41" s="32">
        <v>1.443927136534017</v>
      </c>
      <c r="H41" s="32">
        <v>1.4441599153727296</v>
      </c>
      <c r="I41" s="32">
        <v>1.444392694211442</v>
      </c>
      <c r="J41" s="32">
        <v>1.4446254730501547</v>
      </c>
      <c r="K41" s="32">
        <v>1.4448582518888673</v>
      </c>
      <c r="L41" s="32">
        <v>1.4450910307275797</v>
      </c>
      <c r="M41" s="32">
        <v>1.4453238095662924</v>
      </c>
      <c r="N41" s="32">
        <v>1.445556588405005</v>
      </c>
      <c r="O41" s="32">
        <v>1.4457893672437174</v>
      </c>
      <c r="P41" s="32">
        <v>1.44602214608243</v>
      </c>
      <c r="Q41" s="32">
        <v>1.4462549249211427</v>
      </c>
      <c r="R41" s="32">
        <v>1.446487703759855</v>
      </c>
      <c r="S41" s="33">
        <v>1.4467204825985678</v>
      </c>
    </row>
    <row r="42" spans="1:19" ht="15">
      <c r="A42" s="59" t="s">
        <v>2</v>
      </c>
      <c r="B42" s="3">
        <v>8</v>
      </c>
      <c r="C42" s="9">
        <v>38614</v>
      </c>
      <c r="D42" s="3" t="s">
        <v>4</v>
      </c>
      <c r="E42" s="34">
        <v>1.2996804781385956</v>
      </c>
      <c r="F42" s="34">
        <v>1.3021911294163908</v>
      </c>
      <c r="G42" s="34">
        <v>1.3047017806941859</v>
      </c>
      <c r="H42" s="34">
        <v>1.307212431971981</v>
      </c>
      <c r="I42" s="34">
        <v>1.3097230832497762</v>
      </c>
      <c r="J42" s="34">
        <v>1.3122337345275712</v>
      </c>
      <c r="K42" s="34">
        <v>1.314744385805366</v>
      </c>
      <c r="L42" s="34">
        <v>1.3172550370831613</v>
      </c>
      <c r="M42" s="34">
        <v>1.3197656883609563</v>
      </c>
      <c r="N42" s="34">
        <v>1.3222763396387514</v>
      </c>
      <c r="O42" s="34">
        <v>1.3247869909165466</v>
      </c>
      <c r="P42" s="34">
        <v>1.3272976421943417</v>
      </c>
      <c r="Q42" s="34">
        <v>1.3298082934721367</v>
      </c>
      <c r="R42" s="34">
        <v>1.332318944749932</v>
      </c>
      <c r="S42" s="35">
        <v>1.334829596027727</v>
      </c>
    </row>
    <row r="43" spans="1:19" ht="15">
      <c r="A43" s="59"/>
      <c r="B43" s="1">
        <v>8</v>
      </c>
      <c r="C43" s="10">
        <v>38614</v>
      </c>
      <c r="D43" s="1" t="s">
        <v>5</v>
      </c>
      <c r="E43" s="32">
        <v>1.3703136368368274</v>
      </c>
      <c r="F43" s="32">
        <v>1.3729607333664544</v>
      </c>
      <c r="G43" s="32">
        <v>1.3756078298960812</v>
      </c>
      <c r="H43" s="32">
        <v>1.378254926425708</v>
      </c>
      <c r="I43" s="32">
        <v>1.3809020229553348</v>
      </c>
      <c r="J43" s="32">
        <v>1.3835491194849618</v>
      </c>
      <c r="K43" s="32">
        <v>1.3861962160145884</v>
      </c>
      <c r="L43" s="32">
        <v>1.3888433125442152</v>
      </c>
      <c r="M43" s="32">
        <v>1.391490409073842</v>
      </c>
      <c r="N43" s="32">
        <v>1.3941375056034688</v>
      </c>
      <c r="O43" s="32">
        <v>1.3967846021330959</v>
      </c>
      <c r="P43" s="32">
        <v>1.3994316986627227</v>
      </c>
      <c r="Q43" s="32">
        <v>1.4020787951923495</v>
      </c>
      <c r="R43" s="32">
        <v>1.4047258917219763</v>
      </c>
      <c r="S43" s="33">
        <v>1.4073729882516033</v>
      </c>
    </row>
    <row r="44" spans="1:19" ht="15">
      <c r="A44" s="59" t="s">
        <v>2</v>
      </c>
      <c r="B44" s="3">
        <v>9</v>
      </c>
      <c r="C44" s="9">
        <v>38644</v>
      </c>
      <c r="D44" s="3" t="s">
        <v>4</v>
      </c>
      <c r="E44" s="34">
        <v>1.191838227424558</v>
      </c>
      <c r="F44" s="34">
        <v>1.1937574516233092</v>
      </c>
      <c r="G44" s="34">
        <v>1.1956766758220607</v>
      </c>
      <c r="H44" s="34">
        <v>1.1975959000208118</v>
      </c>
      <c r="I44" s="34">
        <v>1.1995151242195632</v>
      </c>
      <c r="J44" s="34">
        <v>1.2014343484183145</v>
      </c>
      <c r="K44" s="34">
        <v>1.2033535726170657</v>
      </c>
      <c r="L44" s="34">
        <v>1.2052727968158172</v>
      </c>
      <c r="M44" s="34">
        <v>1.2071920210145684</v>
      </c>
      <c r="N44" s="34">
        <v>1.2091112452133197</v>
      </c>
      <c r="O44" s="34">
        <v>1.211030469412071</v>
      </c>
      <c r="P44" s="34">
        <v>1.2129496936108222</v>
      </c>
      <c r="Q44" s="34">
        <v>1.2148689178095737</v>
      </c>
      <c r="R44" s="34">
        <v>1.2167881420083249</v>
      </c>
      <c r="S44" s="35">
        <v>1.2187073662070762</v>
      </c>
    </row>
    <row r="45" spans="1:19" ht="15">
      <c r="A45" s="59"/>
      <c r="B45" s="1">
        <v>9</v>
      </c>
      <c r="C45" s="10">
        <v>38644</v>
      </c>
      <c r="D45" s="1" t="s">
        <v>5</v>
      </c>
      <c r="E45" s="32">
        <v>1.2942992616623021</v>
      </c>
      <c r="F45" s="32">
        <v>1.2967995178020233</v>
      </c>
      <c r="G45" s="32">
        <v>1.2992997739417445</v>
      </c>
      <c r="H45" s="32">
        <v>1.3018000300814656</v>
      </c>
      <c r="I45" s="32">
        <v>1.3043002862211868</v>
      </c>
      <c r="J45" s="32">
        <v>1.306800542360908</v>
      </c>
      <c r="K45" s="32">
        <v>1.3093007985006286</v>
      </c>
      <c r="L45" s="32">
        <v>1.3118010546403498</v>
      </c>
      <c r="M45" s="32">
        <v>1.314301310780071</v>
      </c>
      <c r="N45" s="32">
        <v>1.316801566919792</v>
      </c>
      <c r="O45" s="32">
        <v>1.3193018230595133</v>
      </c>
      <c r="P45" s="32">
        <v>1.3218020791992344</v>
      </c>
      <c r="Q45" s="32">
        <v>1.3243023353389556</v>
      </c>
      <c r="R45" s="32">
        <v>1.3268025914786767</v>
      </c>
      <c r="S45" s="33">
        <v>1.329302847618398</v>
      </c>
    </row>
    <row r="46" spans="1:19" ht="15">
      <c r="A46" s="59" t="s">
        <v>2</v>
      </c>
      <c r="B46" s="3">
        <v>10</v>
      </c>
      <c r="C46" s="9">
        <v>38674</v>
      </c>
      <c r="D46" s="3" t="s">
        <v>4</v>
      </c>
      <c r="E46" s="34">
        <v>1.1353747006451613</v>
      </c>
      <c r="F46" s="34">
        <v>1.1372030012903225</v>
      </c>
      <c r="G46" s="34">
        <v>1.1390313019354839</v>
      </c>
      <c r="H46" s="34">
        <v>1.140859602580645</v>
      </c>
      <c r="I46" s="34">
        <v>1.1426879032258064</v>
      </c>
      <c r="J46" s="34">
        <v>1.1445162038709678</v>
      </c>
      <c r="K46" s="34">
        <v>1.146344504516129</v>
      </c>
      <c r="L46" s="34">
        <v>1.1481728051612903</v>
      </c>
      <c r="M46" s="34">
        <v>1.1500011058064514</v>
      </c>
      <c r="N46" s="34">
        <v>1.1518294064516128</v>
      </c>
      <c r="O46" s="34">
        <v>1.1536577070967742</v>
      </c>
      <c r="P46" s="34">
        <v>1.1554860077419353</v>
      </c>
      <c r="Q46" s="34">
        <v>1.1573143083870967</v>
      </c>
      <c r="R46" s="34">
        <v>1.1591426090322579</v>
      </c>
      <c r="S46" s="35">
        <v>1.1609709096774192</v>
      </c>
    </row>
    <row r="47" spans="1:19" ht="15">
      <c r="A47" s="59"/>
      <c r="B47" s="1">
        <v>10</v>
      </c>
      <c r="C47" s="10">
        <v>38674</v>
      </c>
      <c r="D47" s="1" t="s">
        <v>5</v>
      </c>
      <c r="E47" s="32">
        <v>1.18268197983871</v>
      </c>
      <c r="F47" s="32">
        <v>1.1845864596774196</v>
      </c>
      <c r="G47" s="32">
        <v>1.1864909395161294</v>
      </c>
      <c r="H47" s="32">
        <v>1.188395419354839</v>
      </c>
      <c r="I47" s="32">
        <v>1.1902998991935487</v>
      </c>
      <c r="J47" s="32">
        <v>1.1922043790322585</v>
      </c>
      <c r="K47" s="32">
        <v>1.1941088588709678</v>
      </c>
      <c r="L47" s="32">
        <v>1.1960133387096776</v>
      </c>
      <c r="M47" s="32">
        <v>1.1979178185483872</v>
      </c>
      <c r="N47" s="32">
        <v>1.199822298387097</v>
      </c>
      <c r="O47" s="32">
        <v>1.2017267782258068</v>
      </c>
      <c r="P47" s="32">
        <v>1.2036312580645163</v>
      </c>
      <c r="Q47" s="32">
        <v>1.205535737903226</v>
      </c>
      <c r="R47" s="32">
        <v>1.2074402177419357</v>
      </c>
      <c r="S47" s="33">
        <v>1.2093446975806454</v>
      </c>
    </row>
    <row r="48" spans="1:19" ht="15">
      <c r="A48" s="59" t="s">
        <v>2</v>
      </c>
      <c r="B48" s="3">
        <v>11</v>
      </c>
      <c r="C48" s="9">
        <v>38705</v>
      </c>
      <c r="D48" s="3" t="s">
        <v>4</v>
      </c>
      <c r="E48" s="34">
        <v>1.0703920163163372</v>
      </c>
      <c r="F48" s="34">
        <v>1.0717713874713841</v>
      </c>
      <c r="G48" s="34">
        <v>1.073150758626431</v>
      </c>
      <c r="H48" s="34">
        <v>1.0745301297814778</v>
      </c>
      <c r="I48" s="34">
        <v>1.0759095009365245</v>
      </c>
      <c r="J48" s="34">
        <v>1.0772888720915714</v>
      </c>
      <c r="K48" s="34">
        <v>1.0786682432466181</v>
      </c>
      <c r="L48" s="34">
        <v>1.080047614401665</v>
      </c>
      <c r="M48" s="34">
        <v>1.081426985556712</v>
      </c>
      <c r="N48" s="34">
        <v>1.0828063567117587</v>
      </c>
      <c r="O48" s="34">
        <v>1.0841857278668054</v>
      </c>
      <c r="P48" s="34">
        <v>1.0855650990218524</v>
      </c>
      <c r="Q48" s="34">
        <v>1.0869444701768993</v>
      </c>
      <c r="R48" s="34">
        <v>1.088323841331946</v>
      </c>
      <c r="S48" s="35">
        <v>1.0897032124869928</v>
      </c>
    </row>
    <row r="49" spans="1:19" ht="15">
      <c r="A49" s="59"/>
      <c r="B49" s="1">
        <v>11</v>
      </c>
      <c r="C49" s="10">
        <v>38705</v>
      </c>
      <c r="D49" s="1" t="s">
        <v>5</v>
      </c>
      <c r="E49" s="32">
        <v>1.1256513527575445</v>
      </c>
      <c r="F49" s="32">
        <v>1.127463995837669</v>
      </c>
      <c r="G49" s="32">
        <v>1.129276638917794</v>
      </c>
      <c r="H49" s="32">
        <v>1.1310892819979188</v>
      </c>
      <c r="I49" s="32">
        <v>1.1329019250780437</v>
      </c>
      <c r="J49" s="32">
        <v>1.1347145681581687</v>
      </c>
      <c r="K49" s="32">
        <v>1.1365272112382934</v>
      </c>
      <c r="L49" s="32">
        <v>1.1383398543184184</v>
      </c>
      <c r="M49" s="32">
        <v>1.140152497398543</v>
      </c>
      <c r="N49" s="32">
        <v>1.1419651404786682</v>
      </c>
      <c r="O49" s="32">
        <v>1.143777783558793</v>
      </c>
      <c r="P49" s="32">
        <v>1.1455904266389179</v>
      </c>
      <c r="Q49" s="32">
        <v>1.1474030697190427</v>
      </c>
      <c r="R49" s="32">
        <v>1.1492157127991673</v>
      </c>
      <c r="S49" s="33">
        <v>1.1510283558792924</v>
      </c>
    </row>
    <row r="50" spans="1:19" ht="15">
      <c r="A50" s="59" t="s">
        <v>2</v>
      </c>
      <c r="B50" s="3">
        <v>12</v>
      </c>
      <c r="C50" s="9">
        <v>38734</v>
      </c>
      <c r="D50" s="3" t="s">
        <v>4</v>
      </c>
      <c r="E50" s="34">
        <v>1.0305409198751299</v>
      </c>
      <c r="F50" s="34">
        <v>1.0318689365244538</v>
      </c>
      <c r="G50" s="34">
        <v>1.0331969531737772</v>
      </c>
      <c r="H50" s="34">
        <v>1.034524969823101</v>
      </c>
      <c r="I50" s="34">
        <v>1.0358529864724244</v>
      </c>
      <c r="J50" s="34">
        <v>1.037181003121748</v>
      </c>
      <c r="K50" s="34">
        <v>1.0385090197710718</v>
      </c>
      <c r="L50" s="34">
        <v>1.0398370364203953</v>
      </c>
      <c r="M50" s="34">
        <v>1.0411650530697192</v>
      </c>
      <c r="N50" s="34">
        <v>1.0424930697190427</v>
      </c>
      <c r="O50" s="34">
        <v>1.0438210863683661</v>
      </c>
      <c r="P50" s="34">
        <v>1.0451491030176898</v>
      </c>
      <c r="Q50" s="34">
        <v>1.0464771196670135</v>
      </c>
      <c r="R50" s="34">
        <v>1.047805136316337</v>
      </c>
      <c r="S50" s="35">
        <v>1.0491331529656607</v>
      </c>
    </row>
    <row r="51" spans="1:19" ht="15">
      <c r="A51" s="59"/>
      <c r="B51" s="1">
        <v>12</v>
      </c>
      <c r="C51" s="10">
        <v>38734</v>
      </c>
      <c r="D51" s="1" t="s">
        <v>5</v>
      </c>
      <c r="E51" s="32">
        <v>1.060153273673257</v>
      </c>
      <c r="F51" s="32">
        <v>1.0615194505723207</v>
      </c>
      <c r="G51" s="32">
        <v>1.0628856274713843</v>
      </c>
      <c r="H51" s="32">
        <v>1.0642518043704476</v>
      </c>
      <c r="I51" s="32">
        <v>1.065617981269511</v>
      </c>
      <c r="J51" s="32">
        <v>1.0669841581685746</v>
      </c>
      <c r="K51" s="32">
        <v>1.068350335067638</v>
      </c>
      <c r="L51" s="32">
        <v>1.0697165119667014</v>
      </c>
      <c r="M51" s="32">
        <v>1.0710826888657652</v>
      </c>
      <c r="N51" s="32">
        <v>1.0724488657648286</v>
      </c>
      <c r="O51" s="32">
        <v>1.073815042663892</v>
      </c>
      <c r="P51" s="32">
        <v>1.0751812195629553</v>
      </c>
      <c r="Q51" s="32">
        <v>1.076547396462019</v>
      </c>
      <c r="R51" s="32">
        <v>1.0779135733610823</v>
      </c>
      <c r="S51" s="33">
        <v>1.0792797502601457</v>
      </c>
    </row>
    <row r="52" spans="1:19" ht="15">
      <c r="A52" s="59" t="s">
        <v>2</v>
      </c>
      <c r="B52" s="3">
        <v>1</v>
      </c>
      <c r="C52" s="9">
        <v>38765</v>
      </c>
      <c r="D52" s="3" t="s">
        <v>4</v>
      </c>
      <c r="E52" s="34">
        <v>1.0085073732718894</v>
      </c>
      <c r="F52" s="34">
        <v>1.0091576036866359</v>
      </c>
      <c r="G52" s="34">
        <v>1.0098078341013825</v>
      </c>
      <c r="H52" s="34">
        <v>1.010458064516129</v>
      </c>
      <c r="I52" s="34">
        <v>1.0111082949308754</v>
      </c>
      <c r="J52" s="34">
        <v>1.011758525345622</v>
      </c>
      <c r="K52" s="34">
        <v>1.0124087557603685</v>
      </c>
      <c r="L52" s="34">
        <v>1.0130589861751151</v>
      </c>
      <c r="M52" s="34">
        <v>1.0137092165898618</v>
      </c>
      <c r="N52" s="34">
        <v>1.0143594470046082</v>
      </c>
      <c r="O52" s="34">
        <v>1.0150096774193547</v>
      </c>
      <c r="P52" s="34">
        <v>1.0156599078341013</v>
      </c>
      <c r="Q52" s="34">
        <v>1.0163101382488477</v>
      </c>
      <c r="R52" s="34">
        <v>1.0169603686635944</v>
      </c>
      <c r="S52" s="35">
        <v>1.017610599078341</v>
      </c>
    </row>
    <row r="53" spans="1:19" ht="15">
      <c r="A53" s="59"/>
      <c r="B53" s="1">
        <v>1</v>
      </c>
      <c r="C53" s="10">
        <v>38765</v>
      </c>
      <c r="D53" s="1" t="s">
        <v>5</v>
      </c>
      <c r="E53" s="32">
        <v>1.0170248847926266</v>
      </c>
      <c r="F53" s="32">
        <v>1.018335483870968</v>
      </c>
      <c r="G53" s="32">
        <v>1.0196460829493088</v>
      </c>
      <c r="H53" s="32">
        <v>1.0209566820276499</v>
      </c>
      <c r="I53" s="32">
        <v>1.0222672811059907</v>
      </c>
      <c r="J53" s="32">
        <v>1.023577880184332</v>
      </c>
      <c r="K53" s="32">
        <v>1.024888479262673</v>
      </c>
      <c r="L53" s="32">
        <v>1.0261990783410138</v>
      </c>
      <c r="M53" s="32">
        <v>1.027509677419355</v>
      </c>
      <c r="N53" s="32">
        <v>1.028820276497696</v>
      </c>
      <c r="O53" s="32">
        <v>1.030130875576037</v>
      </c>
      <c r="P53" s="32">
        <v>1.0314414746543779</v>
      </c>
      <c r="Q53" s="32">
        <v>1.032752073732719</v>
      </c>
      <c r="R53" s="32">
        <v>1.03406267281106</v>
      </c>
      <c r="S53" s="33">
        <v>1.0353732718894009</v>
      </c>
    </row>
    <row r="54" spans="1:19" ht="15">
      <c r="A54" s="59" t="s">
        <v>2</v>
      </c>
      <c r="B54" s="3">
        <v>2</v>
      </c>
      <c r="C54" s="9">
        <v>38793</v>
      </c>
      <c r="D54" s="3" t="s">
        <v>4</v>
      </c>
      <c r="E54" s="34">
        <v>1</v>
      </c>
      <c r="F54" s="34">
        <v>1</v>
      </c>
      <c r="G54" s="34">
        <v>1</v>
      </c>
      <c r="H54" s="34">
        <v>1</v>
      </c>
      <c r="I54" s="34">
        <v>1</v>
      </c>
      <c r="J54" s="34">
        <v>1</v>
      </c>
      <c r="K54" s="34">
        <v>1</v>
      </c>
      <c r="L54" s="34">
        <v>1</v>
      </c>
      <c r="M54" s="34">
        <v>1</v>
      </c>
      <c r="N54" s="34">
        <v>1</v>
      </c>
      <c r="O54" s="34">
        <v>1</v>
      </c>
      <c r="P54" s="34">
        <v>1</v>
      </c>
      <c r="Q54" s="34">
        <v>1</v>
      </c>
      <c r="R54" s="34">
        <v>1</v>
      </c>
      <c r="S54" s="35">
        <v>1</v>
      </c>
    </row>
    <row r="55" spans="1:19" ht="15.75" thickBot="1">
      <c r="A55" s="60"/>
      <c r="B55" s="27">
        <v>2</v>
      </c>
      <c r="C55" s="26">
        <v>38793</v>
      </c>
      <c r="D55" s="27" t="s">
        <v>5</v>
      </c>
      <c r="E55" s="38">
        <v>1</v>
      </c>
      <c r="F55" s="38">
        <v>1</v>
      </c>
      <c r="G55" s="38">
        <v>1</v>
      </c>
      <c r="H55" s="38">
        <v>1</v>
      </c>
      <c r="I55" s="38">
        <v>1</v>
      </c>
      <c r="J55" s="38">
        <v>1</v>
      </c>
      <c r="K55" s="38">
        <v>1</v>
      </c>
      <c r="L55" s="38">
        <v>1</v>
      </c>
      <c r="M55" s="38">
        <v>1</v>
      </c>
      <c r="N55" s="38">
        <v>1</v>
      </c>
      <c r="O55" s="38">
        <v>1</v>
      </c>
      <c r="P55" s="38">
        <v>1</v>
      </c>
      <c r="Q55" s="38">
        <v>1</v>
      </c>
      <c r="R55" s="38">
        <v>1</v>
      </c>
      <c r="S55" s="39">
        <v>1</v>
      </c>
    </row>
    <row r="56" spans="1:19" ht="12.75" customHeight="1">
      <c r="A56" s="61" t="s">
        <v>6</v>
      </c>
      <c r="B56" s="25">
        <v>1</v>
      </c>
      <c r="C56" s="24">
        <v>38065</v>
      </c>
      <c r="D56" s="25" t="s">
        <v>4</v>
      </c>
      <c r="E56" s="30">
        <v>1.497517551400788</v>
      </c>
      <c r="F56" s="30">
        <v>1.4977590475387332</v>
      </c>
      <c r="G56" s="30">
        <v>1.498000543676679</v>
      </c>
      <c r="H56" s="30">
        <v>1.4982420398146248</v>
      </c>
      <c r="I56" s="30">
        <v>1.4984835359525701</v>
      </c>
      <c r="J56" s="30">
        <v>1.4987250320905159</v>
      </c>
      <c r="K56" s="30">
        <v>1.4989665282284617</v>
      </c>
      <c r="L56" s="30">
        <v>1.499208024366407</v>
      </c>
      <c r="M56" s="30">
        <v>1.4994495205043528</v>
      </c>
      <c r="N56" s="30">
        <v>1.4996910166422985</v>
      </c>
      <c r="O56" s="30">
        <v>1.4999325127802439</v>
      </c>
      <c r="P56" s="30">
        <v>1.5001740089181896</v>
      </c>
      <c r="Q56" s="30">
        <v>1.5004155050561354</v>
      </c>
      <c r="R56" s="30">
        <v>1.5006570011940807</v>
      </c>
      <c r="S56" s="31">
        <v>1.5008984973320265</v>
      </c>
    </row>
    <row r="57" spans="1:19" ht="15">
      <c r="A57" s="64"/>
      <c r="B57" s="1">
        <v>1</v>
      </c>
      <c r="C57" s="10">
        <v>38065</v>
      </c>
      <c r="D57" s="1" t="s">
        <v>5</v>
      </c>
      <c r="E57" s="32">
        <v>1.580155285275883</v>
      </c>
      <c r="F57" s="32">
        <v>1.5804101079311441</v>
      </c>
      <c r="G57" s="32">
        <v>1.5806649305864056</v>
      </c>
      <c r="H57" s="32">
        <v>1.5809197532416672</v>
      </c>
      <c r="I57" s="32">
        <v>1.5811745758969282</v>
      </c>
      <c r="J57" s="32">
        <v>1.58142939855219</v>
      </c>
      <c r="K57" s="32">
        <v>1.5816842212074513</v>
      </c>
      <c r="L57" s="32">
        <v>1.5819390438627126</v>
      </c>
      <c r="M57" s="32">
        <v>1.582193866517974</v>
      </c>
      <c r="N57" s="32">
        <v>1.5824486891732354</v>
      </c>
      <c r="O57" s="32">
        <v>1.5827035118284967</v>
      </c>
      <c r="P57" s="32">
        <v>1.5829583344837581</v>
      </c>
      <c r="Q57" s="32">
        <v>1.5832131571390198</v>
      </c>
      <c r="R57" s="32">
        <v>1.5834679797942808</v>
      </c>
      <c r="S57" s="33">
        <v>1.5837228024495424</v>
      </c>
    </row>
    <row r="58" spans="1:19" ht="12.75" customHeight="1">
      <c r="A58" s="59" t="s">
        <v>6</v>
      </c>
      <c r="B58" s="3">
        <v>2</v>
      </c>
      <c r="C58" s="9">
        <v>38128</v>
      </c>
      <c r="D58" s="3" t="s">
        <v>4</v>
      </c>
      <c r="E58" s="34">
        <v>1.48075554105637</v>
      </c>
      <c r="F58" s="34">
        <v>1.480994334080246</v>
      </c>
      <c r="G58" s="34">
        <v>1.4812331271041224</v>
      </c>
      <c r="H58" s="34">
        <v>1.4814719201279987</v>
      </c>
      <c r="I58" s="34">
        <v>1.4817107131518745</v>
      </c>
      <c r="J58" s="34">
        <v>1.4819495061757508</v>
      </c>
      <c r="K58" s="34">
        <v>1.4821882991996274</v>
      </c>
      <c r="L58" s="34">
        <v>1.4824270922235032</v>
      </c>
      <c r="M58" s="34">
        <v>1.4826658852473795</v>
      </c>
      <c r="N58" s="34">
        <v>1.4829046782712558</v>
      </c>
      <c r="O58" s="34">
        <v>1.483143471295132</v>
      </c>
      <c r="P58" s="34">
        <v>1.4833822643190082</v>
      </c>
      <c r="Q58" s="34">
        <v>1.4836210573428845</v>
      </c>
      <c r="R58" s="34">
        <v>1.4838598503667606</v>
      </c>
      <c r="S58" s="35">
        <v>1.484098643390637</v>
      </c>
    </row>
    <row r="59" spans="1:19" ht="15">
      <c r="A59" s="59"/>
      <c r="B59" s="1">
        <v>2</v>
      </c>
      <c r="C59" s="10">
        <v>38128</v>
      </c>
      <c r="D59" s="1" t="s">
        <v>5</v>
      </c>
      <c r="E59" s="32">
        <v>1.5585529035703924</v>
      </c>
      <c r="F59" s="32">
        <v>1.5588042425324258</v>
      </c>
      <c r="G59" s="32">
        <v>1.5590555814944596</v>
      </c>
      <c r="H59" s="32">
        <v>1.5593069204564933</v>
      </c>
      <c r="I59" s="32">
        <v>1.5595582594185267</v>
      </c>
      <c r="J59" s="32">
        <v>1.5598095983805602</v>
      </c>
      <c r="K59" s="32">
        <v>1.560060937342594</v>
      </c>
      <c r="L59" s="32">
        <v>1.5603122763046273</v>
      </c>
      <c r="M59" s="32">
        <v>1.560563615266661</v>
      </c>
      <c r="N59" s="32">
        <v>1.5608149542286949</v>
      </c>
      <c r="O59" s="32">
        <v>1.5610662931907282</v>
      </c>
      <c r="P59" s="32">
        <v>1.561317632152762</v>
      </c>
      <c r="Q59" s="32">
        <v>1.5615689711147958</v>
      </c>
      <c r="R59" s="32">
        <v>1.561820310076829</v>
      </c>
      <c r="S59" s="33">
        <v>1.5620716490388629</v>
      </c>
    </row>
    <row r="60" spans="1:19" ht="12.75" customHeight="1">
      <c r="A60" s="59" t="s">
        <v>6</v>
      </c>
      <c r="B60" s="3">
        <v>3</v>
      </c>
      <c r="C60" s="9">
        <v>38191</v>
      </c>
      <c r="D60" s="3" t="s">
        <v>4</v>
      </c>
      <c r="E60" s="34">
        <v>1.4641787446019208</v>
      </c>
      <c r="F60" s="34">
        <v>1.464414864380118</v>
      </c>
      <c r="G60" s="34">
        <v>1.4646509841583155</v>
      </c>
      <c r="H60" s="34">
        <v>1.464887103936513</v>
      </c>
      <c r="I60" s="34">
        <v>1.46512322371471</v>
      </c>
      <c r="J60" s="34">
        <v>1.4653593434929075</v>
      </c>
      <c r="K60" s="34">
        <v>1.465595463271105</v>
      </c>
      <c r="L60" s="34">
        <v>1.4658315830493023</v>
      </c>
      <c r="M60" s="34">
        <v>1.4660677028274998</v>
      </c>
      <c r="N60" s="34">
        <v>1.4663038226056972</v>
      </c>
      <c r="O60" s="34">
        <v>1.4665399423838943</v>
      </c>
      <c r="P60" s="34">
        <v>1.4667760621620918</v>
      </c>
      <c r="Q60" s="34">
        <v>1.4670121819402893</v>
      </c>
      <c r="R60" s="34">
        <v>1.4672483017184865</v>
      </c>
      <c r="S60" s="35">
        <v>1.467484421496684</v>
      </c>
    </row>
    <row r="61" spans="1:19" ht="15">
      <c r="A61" s="59"/>
      <c r="B61" s="1">
        <v>3</v>
      </c>
      <c r="C61" s="10">
        <v>38191</v>
      </c>
      <c r="D61" s="1" t="s">
        <v>5</v>
      </c>
      <c r="E61" s="32">
        <v>1.5372236808399584</v>
      </c>
      <c r="F61" s="32">
        <v>1.5374715801595582</v>
      </c>
      <c r="G61" s="32">
        <v>1.5377194794791584</v>
      </c>
      <c r="H61" s="32">
        <v>1.5379673787987584</v>
      </c>
      <c r="I61" s="32">
        <v>1.5382152781183585</v>
      </c>
      <c r="J61" s="32">
        <v>1.5384631774379585</v>
      </c>
      <c r="K61" s="32">
        <v>1.5387110767575587</v>
      </c>
      <c r="L61" s="32">
        <v>1.5389589760771585</v>
      </c>
      <c r="M61" s="32">
        <v>1.5392068753967587</v>
      </c>
      <c r="N61" s="32">
        <v>1.539454774716359</v>
      </c>
      <c r="O61" s="32">
        <v>1.5397026740359587</v>
      </c>
      <c r="P61" s="32">
        <v>1.539950573355559</v>
      </c>
      <c r="Q61" s="32">
        <v>1.540198472675159</v>
      </c>
      <c r="R61" s="32">
        <v>1.540446371994759</v>
      </c>
      <c r="S61" s="33">
        <v>1.540694271314359</v>
      </c>
    </row>
    <row r="62" spans="1:19" ht="15">
      <c r="A62" s="59" t="s">
        <v>6</v>
      </c>
      <c r="B62" s="3">
        <v>4</v>
      </c>
      <c r="C62" s="9">
        <v>38254</v>
      </c>
      <c r="D62" s="3" t="s">
        <v>4</v>
      </c>
      <c r="E62" s="34">
        <v>1.4479712273098326</v>
      </c>
      <c r="F62" s="34">
        <v>1.448204733393901</v>
      </c>
      <c r="G62" s="34">
        <v>1.4484382394779698</v>
      </c>
      <c r="H62" s="34">
        <v>1.4486717455620386</v>
      </c>
      <c r="I62" s="34">
        <v>1.4489052516461072</v>
      </c>
      <c r="J62" s="34">
        <v>1.449138757730176</v>
      </c>
      <c r="K62" s="34">
        <v>1.4493722638142446</v>
      </c>
      <c r="L62" s="34">
        <v>1.4496057698983131</v>
      </c>
      <c r="M62" s="34">
        <v>1.449839275982382</v>
      </c>
      <c r="N62" s="34">
        <v>1.4500727820664507</v>
      </c>
      <c r="O62" s="34">
        <v>1.450306288150519</v>
      </c>
      <c r="P62" s="34">
        <v>1.450539794234588</v>
      </c>
      <c r="Q62" s="34">
        <v>1.4507733003186567</v>
      </c>
      <c r="R62" s="34">
        <v>1.451006806402725</v>
      </c>
      <c r="S62" s="35">
        <v>1.4512403124867939</v>
      </c>
    </row>
    <row r="63" spans="1:19" ht="15">
      <c r="A63" s="59"/>
      <c r="B63" s="1">
        <v>4</v>
      </c>
      <c r="C63" s="10">
        <v>38254</v>
      </c>
      <c r="D63" s="1" t="s">
        <v>5</v>
      </c>
      <c r="E63" s="32">
        <v>1.5167444876960818</v>
      </c>
      <c r="F63" s="32">
        <v>1.5169890844526848</v>
      </c>
      <c r="G63" s="32">
        <v>1.5172336812092881</v>
      </c>
      <c r="H63" s="32">
        <v>1.5174782779658913</v>
      </c>
      <c r="I63" s="32">
        <v>1.5177228747224942</v>
      </c>
      <c r="J63" s="32">
        <v>1.5179674714790976</v>
      </c>
      <c r="K63" s="32">
        <v>1.5182120682357008</v>
      </c>
      <c r="L63" s="32">
        <v>1.5184566649923037</v>
      </c>
      <c r="M63" s="32">
        <v>1.518701261748907</v>
      </c>
      <c r="N63" s="32">
        <v>1.5189458585055102</v>
      </c>
      <c r="O63" s="32">
        <v>1.5191904552621132</v>
      </c>
      <c r="P63" s="32">
        <v>1.5194350520187163</v>
      </c>
      <c r="Q63" s="32">
        <v>1.5196796487753197</v>
      </c>
      <c r="R63" s="32">
        <v>1.5199242455319226</v>
      </c>
      <c r="S63" s="33">
        <v>1.5201688422885258</v>
      </c>
    </row>
    <row r="64" spans="1:19" ht="15">
      <c r="A64" s="59" t="s">
        <v>6</v>
      </c>
      <c r="B64" s="3">
        <v>5</v>
      </c>
      <c r="C64" s="9">
        <v>38310</v>
      </c>
      <c r="D64" s="3" t="s">
        <v>4</v>
      </c>
      <c r="E64" s="34">
        <v>1.438359019531164</v>
      </c>
      <c r="F64" s="34">
        <v>1.4385909755091562</v>
      </c>
      <c r="G64" s="34">
        <v>1.4388229314871486</v>
      </c>
      <c r="H64" s="34">
        <v>1.4390548874651412</v>
      </c>
      <c r="I64" s="34">
        <v>1.4392868434431334</v>
      </c>
      <c r="J64" s="34">
        <v>1.439518799421126</v>
      </c>
      <c r="K64" s="34">
        <v>1.4397507553991187</v>
      </c>
      <c r="L64" s="34">
        <v>1.4399827113771109</v>
      </c>
      <c r="M64" s="34">
        <v>1.4402146673551033</v>
      </c>
      <c r="N64" s="34">
        <v>1.440446623333096</v>
      </c>
      <c r="O64" s="34">
        <v>1.4406785793110881</v>
      </c>
      <c r="P64" s="34">
        <v>1.4409105352890808</v>
      </c>
      <c r="Q64" s="34">
        <v>1.4411424912670732</v>
      </c>
      <c r="R64" s="34">
        <v>1.4413744472450656</v>
      </c>
      <c r="S64" s="35">
        <v>1.441606403223058</v>
      </c>
    </row>
    <row r="65" spans="1:19" ht="15">
      <c r="A65" s="59"/>
      <c r="B65" s="1">
        <v>5</v>
      </c>
      <c r="C65" s="10">
        <v>38310</v>
      </c>
      <c r="D65" s="1" t="s">
        <v>5</v>
      </c>
      <c r="E65" s="32">
        <v>1.5165288794317169</v>
      </c>
      <c r="F65" s="32">
        <v>1.5167734414184013</v>
      </c>
      <c r="G65" s="32">
        <v>1.517018003405086</v>
      </c>
      <c r="H65" s="32">
        <v>1.5172625653917708</v>
      </c>
      <c r="I65" s="32">
        <v>1.5175071273784553</v>
      </c>
      <c r="J65" s="32">
        <v>1.5177516893651402</v>
      </c>
      <c r="K65" s="32">
        <v>1.5179962513518248</v>
      </c>
      <c r="L65" s="32">
        <v>1.5182408133385095</v>
      </c>
      <c r="M65" s="32">
        <v>1.5184853753251941</v>
      </c>
      <c r="N65" s="32">
        <v>1.518729937311879</v>
      </c>
      <c r="O65" s="32">
        <v>1.5189744992985634</v>
      </c>
      <c r="P65" s="32">
        <v>1.5192190612852483</v>
      </c>
      <c r="Q65" s="32">
        <v>1.519463623271933</v>
      </c>
      <c r="R65" s="32">
        <v>1.5197081852586174</v>
      </c>
      <c r="S65" s="33">
        <v>1.5199527472453023</v>
      </c>
    </row>
    <row r="66" spans="1:19" ht="15">
      <c r="A66" s="59" t="s">
        <v>6</v>
      </c>
      <c r="B66" s="3">
        <v>6</v>
      </c>
      <c r="C66" s="9">
        <v>38373</v>
      </c>
      <c r="D66" s="3" t="s">
        <v>4</v>
      </c>
      <c r="E66" s="34">
        <v>1.4228360898482215</v>
      </c>
      <c r="F66" s="34">
        <v>1.4230655425316352</v>
      </c>
      <c r="G66" s="34">
        <v>1.4232949952150489</v>
      </c>
      <c r="H66" s="34">
        <v>1.4235244478984628</v>
      </c>
      <c r="I66" s="34">
        <v>1.4237539005818762</v>
      </c>
      <c r="J66" s="34">
        <v>1.42398335326529</v>
      </c>
      <c r="K66" s="34">
        <v>1.4242128059487038</v>
      </c>
      <c r="L66" s="34">
        <v>1.4244422586321173</v>
      </c>
      <c r="M66" s="34">
        <v>1.424671711315531</v>
      </c>
      <c r="N66" s="34">
        <v>1.4249011639989448</v>
      </c>
      <c r="O66" s="34">
        <v>1.4251306166823583</v>
      </c>
      <c r="P66" s="34">
        <v>1.425360069365772</v>
      </c>
      <c r="Q66" s="34">
        <v>1.4255895220491859</v>
      </c>
      <c r="R66" s="34">
        <v>1.4258189747325993</v>
      </c>
      <c r="S66" s="35">
        <v>1.426048427416013</v>
      </c>
    </row>
    <row r="67" spans="1:19" ht="15">
      <c r="A67" s="59"/>
      <c r="B67" s="1">
        <v>6</v>
      </c>
      <c r="C67" s="10">
        <v>38373</v>
      </c>
      <c r="D67" s="1" t="s">
        <v>5</v>
      </c>
      <c r="E67" s="32">
        <v>1.5795481092991994</v>
      </c>
      <c r="F67" s="32">
        <v>1.5798028340386443</v>
      </c>
      <c r="G67" s="32">
        <v>1.5800575587780894</v>
      </c>
      <c r="H67" s="32">
        <v>1.5803122835175347</v>
      </c>
      <c r="I67" s="32">
        <v>1.5805670082569796</v>
      </c>
      <c r="J67" s="32">
        <v>1.580821732996425</v>
      </c>
      <c r="K67" s="32">
        <v>1.58107645773587</v>
      </c>
      <c r="L67" s="32">
        <v>1.581331182475315</v>
      </c>
      <c r="M67" s="32">
        <v>1.5815859072147602</v>
      </c>
      <c r="N67" s="32">
        <v>1.5818406319542055</v>
      </c>
      <c r="O67" s="32">
        <v>1.5820953566936504</v>
      </c>
      <c r="P67" s="32">
        <v>1.5823500814330955</v>
      </c>
      <c r="Q67" s="32">
        <v>1.5826048061725408</v>
      </c>
      <c r="R67" s="32">
        <v>1.5828595309119857</v>
      </c>
      <c r="S67" s="33">
        <v>1.583114255651431</v>
      </c>
    </row>
    <row r="68" spans="1:19" ht="15">
      <c r="A68" s="59" t="s">
        <v>6</v>
      </c>
      <c r="B68" s="3">
        <v>1</v>
      </c>
      <c r="C68" s="9">
        <v>38440</v>
      </c>
      <c r="D68" s="3" t="s">
        <v>4</v>
      </c>
      <c r="E68" s="34">
        <v>1.4014895616600254</v>
      </c>
      <c r="F68" s="34">
        <v>1.4017155719102525</v>
      </c>
      <c r="G68" s="34">
        <v>1.4019415821604801</v>
      </c>
      <c r="H68" s="34">
        <v>1.4021675924107075</v>
      </c>
      <c r="I68" s="34">
        <v>1.4023936026609347</v>
      </c>
      <c r="J68" s="34">
        <v>1.4026196129111623</v>
      </c>
      <c r="K68" s="34">
        <v>1.4028456231613897</v>
      </c>
      <c r="L68" s="34">
        <v>1.403071633411617</v>
      </c>
      <c r="M68" s="34">
        <v>1.4032976436618445</v>
      </c>
      <c r="N68" s="34">
        <v>1.403523653912072</v>
      </c>
      <c r="O68" s="34">
        <v>1.403749664162299</v>
      </c>
      <c r="P68" s="34">
        <v>1.4039756744125267</v>
      </c>
      <c r="Q68" s="34">
        <v>1.404201684662754</v>
      </c>
      <c r="R68" s="34">
        <v>1.4044276949129813</v>
      </c>
      <c r="S68" s="35">
        <v>1.4046537051632089</v>
      </c>
    </row>
    <row r="69" spans="1:19" ht="15">
      <c r="A69" s="59"/>
      <c r="B69" s="1">
        <v>1</v>
      </c>
      <c r="C69" s="10">
        <v>38440</v>
      </c>
      <c r="D69" s="1" t="s">
        <v>5</v>
      </c>
      <c r="E69" s="32">
        <v>1.460203673577155</v>
      </c>
      <c r="F69" s="32">
        <v>1.4604391523182574</v>
      </c>
      <c r="G69" s="32">
        <v>1.4606746310593601</v>
      </c>
      <c r="H69" s="32">
        <v>1.4609101098004629</v>
      </c>
      <c r="I69" s="32">
        <v>1.4611455885415652</v>
      </c>
      <c r="J69" s="32">
        <v>1.461381067282668</v>
      </c>
      <c r="K69" s="32">
        <v>1.4616165460237707</v>
      </c>
      <c r="L69" s="32">
        <v>1.461852024764873</v>
      </c>
      <c r="M69" s="32">
        <v>1.4620875035059757</v>
      </c>
      <c r="N69" s="32">
        <v>1.4623229822470785</v>
      </c>
      <c r="O69" s="32">
        <v>1.4625584609881808</v>
      </c>
      <c r="P69" s="32">
        <v>1.4627939397292835</v>
      </c>
      <c r="Q69" s="32">
        <v>1.463029418470386</v>
      </c>
      <c r="R69" s="32">
        <v>1.4632648972114886</v>
      </c>
      <c r="S69" s="33">
        <v>1.4635003759525913</v>
      </c>
    </row>
    <row r="70" spans="1:19" ht="15">
      <c r="A70" s="59" t="s">
        <v>6</v>
      </c>
      <c r="B70" s="3">
        <v>2</v>
      </c>
      <c r="C70" s="9">
        <v>38492</v>
      </c>
      <c r="D70" s="3" t="s">
        <v>4</v>
      </c>
      <c r="E70" s="34">
        <v>1.3956256095473423</v>
      </c>
      <c r="F70" s="34">
        <v>1.3958506741513652</v>
      </c>
      <c r="G70" s="34">
        <v>1.3960757387553884</v>
      </c>
      <c r="H70" s="34">
        <v>1.3963008033594118</v>
      </c>
      <c r="I70" s="34">
        <v>1.3965258679634347</v>
      </c>
      <c r="J70" s="34">
        <v>1.3967509325674579</v>
      </c>
      <c r="K70" s="34">
        <v>1.396975997171481</v>
      </c>
      <c r="L70" s="34">
        <v>1.397201061775504</v>
      </c>
      <c r="M70" s="34">
        <v>1.3974261263795271</v>
      </c>
      <c r="N70" s="34">
        <v>1.3976511909835503</v>
      </c>
      <c r="O70" s="34">
        <v>1.3978762555875732</v>
      </c>
      <c r="P70" s="34">
        <v>1.3981013201915966</v>
      </c>
      <c r="Q70" s="34">
        <v>1.3983263847956198</v>
      </c>
      <c r="R70" s="34">
        <v>1.3985514493996427</v>
      </c>
      <c r="S70" s="35">
        <v>1.3987765140036659</v>
      </c>
    </row>
    <row r="71" spans="1:19" ht="15">
      <c r="A71" s="59"/>
      <c r="B71" s="1">
        <v>2</v>
      </c>
      <c r="C71" s="10">
        <v>38492</v>
      </c>
      <c r="D71" s="1" t="s">
        <v>5</v>
      </c>
      <c r="E71" s="32">
        <v>1.4707966614590005</v>
      </c>
      <c r="F71" s="32">
        <v>1.4710338484710077</v>
      </c>
      <c r="G71" s="32">
        <v>1.4712710354830154</v>
      </c>
      <c r="H71" s="32">
        <v>1.471508222495023</v>
      </c>
      <c r="I71" s="32">
        <v>1.4717454095070306</v>
      </c>
      <c r="J71" s="32">
        <v>1.4719825965190383</v>
      </c>
      <c r="K71" s="32">
        <v>1.472219783531046</v>
      </c>
      <c r="L71" s="32">
        <v>1.4724569705430532</v>
      </c>
      <c r="M71" s="32">
        <v>1.472694157555061</v>
      </c>
      <c r="N71" s="32">
        <v>1.4729313445670686</v>
      </c>
      <c r="O71" s="32">
        <v>1.4731685315790761</v>
      </c>
      <c r="P71" s="32">
        <v>1.4734057185910838</v>
      </c>
      <c r="Q71" s="32">
        <v>1.4736429056030915</v>
      </c>
      <c r="R71" s="32">
        <v>1.4738800926150988</v>
      </c>
      <c r="S71" s="33">
        <v>1.4741172796271065</v>
      </c>
    </row>
    <row r="72" spans="1:19" ht="15">
      <c r="A72" s="59" t="s">
        <v>6</v>
      </c>
      <c r="B72" s="3">
        <v>3</v>
      </c>
      <c r="C72" s="9">
        <v>38554</v>
      </c>
      <c r="D72" s="3" t="s">
        <v>4</v>
      </c>
      <c r="E72" s="34">
        <v>1.3808881471853602</v>
      </c>
      <c r="F72" s="34">
        <v>1.3811108351626515</v>
      </c>
      <c r="G72" s="34">
        <v>1.3813335231399433</v>
      </c>
      <c r="H72" s="34">
        <v>1.381556211117235</v>
      </c>
      <c r="I72" s="34">
        <v>1.3817788990945266</v>
      </c>
      <c r="J72" s="34">
        <v>1.3820015870718183</v>
      </c>
      <c r="K72" s="34">
        <v>1.38222427504911</v>
      </c>
      <c r="L72" s="34">
        <v>1.3824469630264014</v>
      </c>
      <c r="M72" s="34">
        <v>1.382669651003693</v>
      </c>
      <c r="N72" s="34">
        <v>1.3828923389809848</v>
      </c>
      <c r="O72" s="34">
        <v>1.3831150269582764</v>
      </c>
      <c r="P72" s="34">
        <v>1.383337714935568</v>
      </c>
      <c r="Q72" s="34">
        <v>1.3835604029128596</v>
      </c>
      <c r="R72" s="34">
        <v>1.3837830908901512</v>
      </c>
      <c r="S72" s="35">
        <v>1.384005778867443</v>
      </c>
    </row>
    <row r="73" spans="1:19" ht="15">
      <c r="A73" s="59"/>
      <c r="B73" s="1">
        <v>3</v>
      </c>
      <c r="C73" s="10">
        <v>38554</v>
      </c>
      <c r="D73" s="1" t="s">
        <v>5</v>
      </c>
      <c r="E73" s="32">
        <v>1.4534385802576932</v>
      </c>
      <c r="F73" s="32">
        <v>1.4536729680306744</v>
      </c>
      <c r="G73" s="32">
        <v>1.453907355803656</v>
      </c>
      <c r="H73" s="32">
        <v>1.4541417435766375</v>
      </c>
      <c r="I73" s="32">
        <v>1.4543761313496186</v>
      </c>
      <c r="J73" s="32">
        <v>1.4546105191226002</v>
      </c>
      <c r="K73" s="32">
        <v>1.4548449068955815</v>
      </c>
      <c r="L73" s="32">
        <v>1.455079294668563</v>
      </c>
      <c r="M73" s="32">
        <v>1.4553136824415442</v>
      </c>
      <c r="N73" s="32">
        <v>1.4555480702145258</v>
      </c>
      <c r="O73" s="32">
        <v>1.455782457987507</v>
      </c>
      <c r="P73" s="32">
        <v>1.4560168457604885</v>
      </c>
      <c r="Q73" s="32">
        <v>1.45625123353347</v>
      </c>
      <c r="R73" s="32">
        <v>1.4564856213064512</v>
      </c>
      <c r="S73" s="33">
        <v>1.4567200090794328</v>
      </c>
    </row>
    <row r="74" spans="1:19" ht="15">
      <c r="A74" s="59" t="s">
        <v>6</v>
      </c>
      <c r="B74" s="3">
        <v>4</v>
      </c>
      <c r="C74" s="9">
        <v>38616</v>
      </c>
      <c r="D74" s="3" t="s">
        <v>4</v>
      </c>
      <c r="E74" s="34">
        <v>1.2979601863078363</v>
      </c>
      <c r="F74" s="34">
        <v>1.300467514420472</v>
      </c>
      <c r="G74" s="34">
        <v>1.302974842533108</v>
      </c>
      <c r="H74" s="34">
        <v>1.3054821706457438</v>
      </c>
      <c r="I74" s="34">
        <v>1.3079894987583798</v>
      </c>
      <c r="J74" s="34">
        <v>1.3104968268710155</v>
      </c>
      <c r="K74" s="34">
        <v>1.3130041549836513</v>
      </c>
      <c r="L74" s="34">
        <v>1.315511483096287</v>
      </c>
      <c r="M74" s="34">
        <v>1.318018811208923</v>
      </c>
      <c r="N74" s="34">
        <v>1.3205261393215588</v>
      </c>
      <c r="O74" s="34">
        <v>1.3230334674341948</v>
      </c>
      <c r="P74" s="34">
        <v>1.3255407955468308</v>
      </c>
      <c r="Q74" s="34">
        <v>1.3280481236594666</v>
      </c>
      <c r="R74" s="34">
        <v>1.3305554517721025</v>
      </c>
      <c r="S74" s="35">
        <v>1.3330627798847383</v>
      </c>
    </row>
    <row r="75" spans="1:19" ht="15">
      <c r="A75" s="59"/>
      <c r="B75" s="1">
        <v>4</v>
      </c>
      <c r="C75" s="10">
        <v>38616</v>
      </c>
      <c r="D75" s="1" t="s">
        <v>5</v>
      </c>
      <c r="E75" s="32">
        <v>1.3649503740703428</v>
      </c>
      <c r="F75" s="32">
        <v>1.367587110143885</v>
      </c>
      <c r="G75" s="32">
        <v>1.3702238462174272</v>
      </c>
      <c r="H75" s="32">
        <v>1.3728605822909694</v>
      </c>
      <c r="I75" s="32">
        <v>1.3754973183645116</v>
      </c>
      <c r="J75" s="32">
        <v>1.3781340544380538</v>
      </c>
      <c r="K75" s="32">
        <v>1.3807707905115958</v>
      </c>
      <c r="L75" s="32">
        <v>1.383407526585138</v>
      </c>
      <c r="M75" s="32">
        <v>1.3860442626586802</v>
      </c>
      <c r="N75" s="32">
        <v>1.3886809987322224</v>
      </c>
      <c r="O75" s="32">
        <v>1.3913177348057646</v>
      </c>
      <c r="P75" s="32">
        <v>1.3939544708793068</v>
      </c>
      <c r="Q75" s="32">
        <v>1.3965912069528492</v>
      </c>
      <c r="R75" s="32">
        <v>1.3992279430263914</v>
      </c>
      <c r="S75" s="33">
        <v>1.4018646790999336</v>
      </c>
    </row>
    <row r="76" spans="1:19" ht="15">
      <c r="A76" s="59" t="s">
        <v>6</v>
      </c>
      <c r="B76" s="3">
        <v>5</v>
      </c>
      <c r="C76" s="9">
        <v>38677</v>
      </c>
      <c r="D76" s="3" t="s">
        <v>4</v>
      </c>
      <c r="E76" s="34">
        <v>1.1331219730645161</v>
      </c>
      <c r="F76" s="34">
        <v>1.134946646129032</v>
      </c>
      <c r="G76" s="34">
        <v>1.1367713191935485</v>
      </c>
      <c r="H76" s="34">
        <v>1.1385959922580644</v>
      </c>
      <c r="I76" s="34">
        <v>1.1404206653225806</v>
      </c>
      <c r="J76" s="34">
        <v>1.1422453383870967</v>
      </c>
      <c r="K76" s="34">
        <v>1.1440700114516127</v>
      </c>
      <c r="L76" s="34">
        <v>1.145894684516129</v>
      </c>
      <c r="M76" s="34">
        <v>1.147719357580645</v>
      </c>
      <c r="N76" s="34">
        <v>1.1495440306451612</v>
      </c>
      <c r="O76" s="34">
        <v>1.1513687037096774</v>
      </c>
      <c r="P76" s="34">
        <v>1.1531933767741935</v>
      </c>
      <c r="Q76" s="34">
        <v>1.1550180498387097</v>
      </c>
      <c r="R76" s="34">
        <v>1.1568427229032257</v>
      </c>
      <c r="S76" s="35">
        <v>1.1586673959677418</v>
      </c>
    </row>
    <row r="77" spans="1:19" ht="15">
      <c r="A77" s="59"/>
      <c r="B77" s="1">
        <v>5</v>
      </c>
      <c r="C77" s="10">
        <v>38677</v>
      </c>
      <c r="D77" s="1" t="s">
        <v>5</v>
      </c>
      <c r="E77" s="32">
        <v>1.176884519153226</v>
      </c>
      <c r="F77" s="32">
        <v>1.1787796633064516</v>
      </c>
      <c r="G77" s="32">
        <v>1.1806748074596776</v>
      </c>
      <c r="H77" s="32">
        <v>1.1825699516129031</v>
      </c>
      <c r="I77" s="32">
        <v>1.1844650957661291</v>
      </c>
      <c r="J77" s="32">
        <v>1.186360239919355</v>
      </c>
      <c r="K77" s="32">
        <v>1.1882553840725807</v>
      </c>
      <c r="L77" s="32">
        <v>1.1901505282258065</v>
      </c>
      <c r="M77" s="32">
        <v>1.1920456723790323</v>
      </c>
      <c r="N77" s="32">
        <v>1.193940816532258</v>
      </c>
      <c r="O77" s="32">
        <v>1.195835960685484</v>
      </c>
      <c r="P77" s="32">
        <v>1.1977311048387096</v>
      </c>
      <c r="Q77" s="32">
        <v>1.1996262489919356</v>
      </c>
      <c r="R77" s="32">
        <v>1.2015213931451612</v>
      </c>
      <c r="S77" s="33">
        <v>1.2034165372983872</v>
      </c>
    </row>
    <row r="78" spans="1:19" ht="15">
      <c r="A78" s="59" t="s">
        <v>6</v>
      </c>
      <c r="B78" s="3">
        <v>6</v>
      </c>
      <c r="C78" s="9">
        <v>38737</v>
      </c>
      <c r="D78" s="3" t="s">
        <v>4</v>
      </c>
      <c r="E78" s="34">
        <v>1.028564178980229</v>
      </c>
      <c r="F78" s="34">
        <v>1.0298896482830386</v>
      </c>
      <c r="G78" s="34">
        <v>1.0312151175858482</v>
      </c>
      <c r="H78" s="34">
        <v>1.0325405868886577</v>
      </c>
      <c r="I78" s="34">
        <v>1.0338660561914672</v>
      </c>
      <c r="J78" s="34">
        <v>1.035191525494277</v>
      </c>
      <c r="K78" s="34">
        <v>1.0365169947970865</v>
      </c>
      <c r="L78" s="34">
        <v>1.037842464099896</v>
      </c>
      <c r="M78" s="34">
        <v>1.0391679334027055</v>
      </c>
      <c r="N78" s="34">
        <v>1.040493402705515</v>
      </c>
      <c r="O78" s="34">
        <v>1.0418188720083246</v>
      </c>
      <c r="P78" s="34">
        <v>1.043144341311134</v>
      </c>
      <c r="Q78" s="34">
        <v>1.0444698106139438</v>
      </c>
      <c r="R78" s="34">
        <v>1.0457952799167534</v>
      </c>
      <c r="S78" s="35">
        <v>1.0471207492195629</v>
      </c>
    </row>
    <row r="79" spans="1:19" ht="15">
      <c r="A79" s="59"/>
      <c r="B79" s="1">
        <v>6</v>
      </c>
      <c r="C79" s="10">
        <v>38737</v>
      </c>
      <c r="D79" s="1" t="s">
        <v>5</v>
      </c>
      <c r="E79" s="32">
        <v>1.0561222726326742</v>
      </c>
      <c r="F79" s="32">
        <v>1.0574832549427682</v>
      </c>
      <c r="G79" s="32">
        <v>1.0588442372528617</v>
      </c>
      <c r="H79" s="32">
        <v>1.0602052195629552</v>
      </c>
      <c r="I79" s="32">
        <v>1.061566201873049</v>
      </c>
      <c r="J79" s="32">
        <v>1.0629271841831427</v>
      </c>
      <c r="K79" s="32">
        <v>1.0642881664932362</v>
      </c>
      <c r="L79" s="32">
        <v>1.06564914880333</v>
      </c>
      <c r="M79" s="32">
        <v>1.0670101311134237</v>
      </c>
      <c r="N79" s="32">
        <v>1.0683711134235172</v>
      </c>
      <c r="O79" s="32">
        <v>1.069732095733611</v>
      </c>
      <c r="P79" s="32">
        <v>1.0710930780437045</v>
      </c>
      <c r="Q79" s="32">
        <v>1.0724540603537982</v>
      </c>
      <c r="R79" s="32">
        <v>1.073815042663892</v>
      </c>
      <c r="S79" s="33">
        <v>1.0751760249739855</v>
      </c>
    </row>
    <row r="80" spans="1:19" ht="15">
      <c r="A80" s="59" t="s">
        <v>6</v>
      </c>
      <c r="B80" s="3">
        <v>1</v>
      </c>
      <c r="C80" s="9">
        <v>38800</v>
      </c>
      <c r="D80" s="3" t="s">
        <v>4</v>
      </c>
      <c r="E80" s="34">
        <v>1</v>
      </c>
      <c r="F80" s="34">
        <v>1</v>
      </c>
      <c r="G80" s="34">
        <v>1</v>
      </c>
      <c r="H80" s="34">
        <v>1</v>
      </c>
      <c r="I80" s="34">
        <v>1</v>
      </c>
      <c r="J80" s="34">
        <v>1</v>
      </c>
      <c r="K80" s="34">
        <v>1</v>
      </c>
      <c r="L80" s="34">
        <v>1</v>
      </c>
      <c r="M80" s="34">
        <v>1</v>
      </c>
      <c r="N80" s="34">
        <v>1</v>
      </c>
      <c r="O80" s="34">
        <v>1</v>
      </c>
      <c r="P80" s="34">
        <v>1</v>
      </c>
      <c r="Q80" s="34">
        <v>1</v>
      </c>
      <c r="R80" s="34">
        <v>1</v>
      </c>
      <c r="S80" s="35">
        <v>1</v>
      </c>
    </row>
    <row r="81" spans="1:19" ht="15.75" thickBot="1">
      <c r="A81" s="60"/>
      <c r="B81" s="27">
        <v>1</v>
      </c>
      <c r="C81" s="26">
        <v>38800</v>
      </c>
      <c r="D81" s="27" t="s">
        <v>5</v>
      </c>
      <c r="E81" s="38">
        <v>1</v>
      </c>
      <c r="F81" s="38">
        <v>1</v>
      </c>
      <c r="G81" s="38">
        <v>1</v>
      </c>
      <c r="H81" s="38">
        <v>1</v>
      </c>
      <c r="I81" s="38">
        <v>1</v>
      </c>
      <c r="J81" s="38">
        <v>1</v>
      </c>
      <c r="K81" s="38">
        <v>1</v>
      </c>
      <c r="L81" s="38">
        <v>1</v>
      </c>
      <c r="M81" s="38">
        <v>1</v>
      </c>
      <c r="N81" s="38">
        <v>1</v>
      </c>
      <c r="O81" s="38">
        <v>1</v>
      </c>
      <c r="P81" s="38">
        <v>1</v>
      </c>
      <c r="Q81" s="38">
        <v>1</v>
      </c>
      <c r="R81" s="38">
        <v>1</v>
      </c>
      <c r="S81" s="39">
        <v>1</v>
      </c>
    </row>
    <row r="82" spans="1:19" ht="12.75" customHeight="1">
      <c r="A82" s="63" t="s">
        <v>7</v>
      </c>
      <c r="B82" s="25">
        <v>1</v>
      </c>
      <c r="C82" s="24">
        <v>38036</v>
      </c>
      <c r="D82" s="25" t="s">
        <v>4</v>
      </c>
      <c r="E82" s="30">
        <v>1.5037426066996693</v>
      </c>
      <c r="F82" s="30">
        <v>1.503985106716876</v>
      </c>
      <c r="G82" s="30">
        <v>1.5042276067340827</v>
      </c>
      <c r="H82" s="30">
        <v>1.5044701067512898</v>
      </c>
      <c r="I82" s="30">
        <v>1.5047126067684964</v>
      </c>
      <c r="J82" s="30">
        <v>1.5049551067857034</v>
      </c>
      <c r="K82" s="30">
        <v>1.5051976068029103</v>
      </c>
      <c r="L82" s="30">
        <v>1.5054401068201169</v>
      </c>
      <c r="M82" s="30">
        <v>1.505682606837324</v>
      </c>
      <c r="N82" s="30">
        <v>1.505925106854531</v>
      </c>
      <c r="O82" s="30">
        <v>1.5061676068717376</v>
      </c>
      <c r="P82" s="30">
        <v>1.5064101068889444</v>
      </c>
      <c r="Q82" s="30">
        <v>1.5066526069061514</v>
      </c>
      <c r="R82" s="30">
        <v>1.506895106923358</v>
      </c>
      <c r="S82" s="31">
        <v>1.507137606940565</v>
      </c>
    </row>
    <row r="83" spans="1:19" ht="15">
      <c r="A83" s="59"/>
      <c r="B83" s="1">
        <v>1</v>
      </c>
      <c r="C83" s="10">
        <v>38036</v>
      </c>
      <c r="D83" s="1" t="s">
        <v>5</v>
      </c>
      <c r="E83" s="32">
        <v>1.5841199310975298</v>
      </c>
      <c r="F83" s="32">
        <v>1.5843753931086726</v>
      </c>
      <c r="G83" s="32">
        <v>1.5846308551198156</v>
      </c>
      <c r="H83" s="32">
        <v>1.5848863171309588</v>
      </c>
      <c r="I83" s="32">
        <v>1.5851417791421014</v>
      </c>
      <c r="J83" s="32">
        <v>1.5853972411532447</v>
      </c>
      <c r="K83" s="32">
        <v>1.5856527031643877</v>
      </c>
      <c r="L83" s="32">
        <v>1.5859081651755305</v>
      </c>
      <c r="M83" s="32">
        <v>1.5861636271866735</v>
      </c>
      <c r="N83" s="32">
        <v>1.5864190891978165</v>
      </c>
      <c r="O83" s="32">
        <v>1.5866745512089593</v>
      </c>
      <c r="P83" s="32">
        <v>1.5869300132201023</v>
      </c>
      <c r="Q83" s="32">
        <v>1.5871854752312455</v>
      </c>
      <c r="R83" s="32">
        <v>1.587440937242388</v>
      </c>
      <c r="S83" s="33">
        <v>1.5876963992535313</v>
      </c>
    </row>
    <row r="84" spans="1:19" ht="12.75" customHeight="1">
      <c r="A84" s="59" t="s">
        <v>7</v>
      </c>
      <c r="B84" s="3">
        <v>2</v>
      </c>
      <c r="C84" s="9">
        <v>38152</v>
      </c>
      <c r="D84" s="3" t="s">
        <v>4</v>
      </c>
      <c r="E84" s="34">
        <v>1.4795591998870006</v>
      </c>
      <c r="F84" s="34">
        <v>1.4797977999837406</v>
      </c>
      <c r="G84" s="34">
        <v>1.480036400080481</v>
      </c>
      <c r="H84" s="34">
        <v>1.4802750001772216</v>
      </c>
      <c r="I84" s="34">
        <v>1.4805136002739618</v>
      </c>
      <c r="J84" s="34">
        <v>1.4807522003707023</v>
      </c>
      <c r="K84" s="34">
        <v>1.4809908004674428</v>
      </c>
      <c r="L84" s="34">
        <v>1.4812294005641828</v>
      </c>
      <c r="M84" s="34">
        <v>1.4814680006609233</v>
      </c>
      <c r="N84" s="34">
        <v>1.4817066007576638</v>
      </c>
      <c r="O84" s="34">
        <v>1.481945200854404</v>
      </c>
      <c r="P84" s="34">
        <v>1.4821838009511445</v>
      </c>
      <c r="Q84" s="34">
        <v>1.482422401047885</v>
      </c>
      <c r="R84" s="34">
        <v>1.482661001144625</v>
      </c>
      <c r="S84" s="35">
        <v>1.4828996012413656</v>
      </c>
    </row>
    <row r="85" spans="1:19" ht="15">
      <c r="A85" s="59"/>
      <c r="B85" s="1">
        <v>2</v>
      </c>
      <c r="C85" s="10">
        <v>38152</v>
      </c>
      <c r="D85" s="1" t="s">
        <v>5</v>
      </c>
      <c r="E85" s="32">
        <v>1.5700366676435549</v>
      </c>
      <c r="F85" s="32">
        <v>1.5702898585269032</v>
      </c>
      <c r="G85" s="32">
        <v>1.5705430494102517</v>
      </c>
      <c r="H85" s="32">
        <v>1.5707962402936002</v>
      </c>
      <c r="I85" s="32">
        <v>1.5710494311769483</v>
      </c>
      <c r="J85" s="32">
        <v>1.5713026220602968</v>
      </c>
      <c r="K85" s="32">
        <v>1.5715558129436453</v>
      </c>
      <c r="L85" s="32">
        <v>1.5718090038269936</v>
      </c>
      <c r="M85" s="32">
        <v>1.5720621947103421</v>
      </c>
      <c r="N85" s="32">
        <v>1.5723153855936907</v>
      </c>
      <c r="O85" s="32">
        <v>1.572568576477039</v>
      </c>
      <c r="P85" s="32">
        <v>1.5728217673603875</v>
      </c>
      <c r="Q85" s="32">
        <v>1.573074958243736</v>
      </c>
      <c r="R85" s="32">
        <v>1.573328149127084</v>
      </c>
      <c r="S85" s="33">
        <v>1.5735813400104326</v>
      </c>
    </row>
    <row r="86" spans="1:19" ht="12.75" customHeight="1">
      <c r="A86" s="59" t="s">
        <v>7</v>
      </c>
      <c r="B86" s="3">
        <v>3</v>
      </c>
      <c r="C86" s="9">
        <v>38216</v>
      </c>
      <c r="D86" s="3" t="s">
        <v>4</v>
      </c>
      <c r="E86" s="34">
        <v>1.4625049058669448</v>
      </c>
      <c r="F86" s="34">
        <v>1.4627407557146896</v>
      </c>
      <c r="G86" s="34">
        <v>1.462976605562435</v>
      </c>
      <c r="H86" s="34">
        <v>1.46321245541018</v>
      </c>
      <c r="I86" s="34">
        <v>1.4634483052579248</v>
      </c>
      <c r="J86" s="34">
        <v>1.46368415510567</v>
      </c>
      <c r="K86" s="34">
        <v>1.4639200049534151</v>
      </c>
      <c r="L86" s="34">
        <v>1.46415585480116</v>
      </c>
      <c r="M86" s="34">
        <v>1.464391704648905</v>
      </c>
      <c r="N86" s="34">
        <v>1.4646275544966503</v>
      </c>
      <c r="O86" s="34">
        <v>1.464863404344395</v>
      </c>
      <c r="P86" s="34">
        <v>1.4650992541921402</v>
      </c>
      <c r="Q86" s="34">
        <v>1.4653351040398854</v>
      </c>
      <c r="R86" s="34">
        <v>1.46557095388763</v>
      </c>
      <c r="S86" s="35">
        <v>1.4658068037353753</v>
      </c>
    </row>
    <row r="87" spans="1:19" ht="15">
      <c r="A87" s="59"/>
      <c r="B87" s="1">
        <v>3</v>
      </c>
      <c r="C87" s="10">
        <v>38216</v>
      </c>
      <c r="D87" s="1" t="s">
        <v>5</v>
      </c>
      <c r="E87" s="32">
        <v>1.5470677741516141</v>
      </c>
      <c r="F87" s="32">
        <v>1.5473172609721513</v>
      </c>
      <c r="G87" s="32">
        <v>1.5475667477926887</v>
      </c>
      <c r="H87" s="32">
        <v>1.547816234613226</v>
      </c>
      <c r="I87" s="32">
        <v>1.548065721433763</v>
      </c>
      <c r="J87" s="32">
        <v>1.5483152082543004</v>
      </c>
      <c r="K87" s="32">
        <v>1.5485646950748377</v>
      </c>
      <c r="L87" s="32">
        <v>1.548814181895375</v>
      </c>
      <c r="M87" s="32">
        <v>1.5490636687159123</v>
      </c>
      <c r="N87" s="32">
        <v>1.5493131555364497</v>
      </c>
      <c r="O87" s="32">
        <v>1.5495626423569866</v>
      </c>
      <c r="P87" s="32">
        <v>1.549812129177524</v>
      </c>
      <c r="Q87" s="32">
        <v>1.5500616159980614</v>
      </c>
      <c r="R87" s="32">
        <v>1.5503111028185985</v>
      </c>
      <c r="S87" s="33">
        <v>1.550560589639136</v>
      </c>
    </row>
    <row r="88" spans="1:19" ht="15">
      <c r="A88" s="59" t="s">
        <v>7</v>
      </c>
      <c r="B88" s="3">
        <v>4</v>
      </c>
      <c r="C88" s="9">
        <v>38272</v>
      </c>
      <c r="D88" s="3" t="s">
        <v>4</v>
      </c>
      <c r="E88" s="34">
        <v>1.4526179382288704</v>
      </c>
      <c r="F88" s="34">
        <v>1.4528521936615792</v>
      </c>
      <c r="G88" s="34">
        <v>1.4530864490942883</v>
      </c>
      <c r="H88" s="34">
        <v>1.4533207045269976</v>
      </c>
      <c r="I88" s="34">
        <v>1.4535549599597064</v>
      </c>
      <c r="J88" s="34">
        <v>1.4537892153924155</v>
      </c>
      <c r="K88" s="34">
        <v>1.4540234708251247</v>
      </c>
      <c r="L88" s="34">
        <v>1.4542577262578336</v>
      </c>
      <c r="M88" s="34">
        <v>1.4544919816905426</v>
      </c>
      <c r="N88" s="34">
        <v>1.4547262371232519</v>
      </c>
      <c r="O88" s="34">
        <v>1.4549604925559607</v>
      </c>
      <c r="P88" s="34">
        <v>1.4551947479886698</v>
      </c>
      <c r="Q88" s="34">
        <v>1.455429003421379</v>
      </c>
      <c r="R88" s="34">
        <v>1.4556632588540879</v>
      </c>
      <c r="S88" s="35">
        <v>1.4558975142867971</v>
      </c>
    </row>
    <row r="89" spans="1:19" ht="15">
      <c r="A89" s="59"/>
      <c r="B89" s="1">
        <v>4</v>
      </c>
      <c r="C89" s="10">
        <v>38272</v>
      </c>
      <c r="D89" s="1" t="s">
        <v>5</v>
      </c>
      <c r="E89" s="32">
        <v>1.5461443209349173</v>
      </c>
      <c r="F89" s="32">
        <v>1.5463936588354066</v>
      </c>
      <c r="G89" s="32">
        <v>1.5466429967358961</v>
      </c>
      <c r="H89" s="32">
        <v>1.5468923346363856</v>
      </c>
      <c r="I89" s="32">
        <v>1.5471416725368747</v>
      </c>
      <c r="J89" s="32">
        <v>1.5473910104373643</v>
      </c>
      <c r="K89" s="32">
        <v>1.5476403483378538</v>
      </c>
      <c r="L89" s="32">
        <v>1.547889686238343</v>
      </c>
      <c r="M89" s="32">
        <v>1.5481390241388326</v>
      </c>
      <c r="N89" s="32">
        <v>1.5483883620393222</v>
      </c>
      <c r="O89" s="32">
        <v>1.5486376999398113</v>
      </c>
      <c r="P89" s="32">
        <v>1.5488870378403008</v>
      </c>
      <c r="Q89" s="32">
        <v>1.5491363757407903</v>
      </c>
      <c r="R89" s="32">
        <v>1.5493857136412796</v>
      </c>
      <c r="S89" s="33">
        <v>1.5496350515417692</v>
      </c>
    </row>
    <row r="90" spans="1:19" ht="15">
      <c r="A90" s="59" t="s">
        <v>7</v>
      </c>
      <c r="B90" s="3">
        <v>5</v>
      </c>
      <c r="C90" s="9">
        <v>38335</v>
      </c>
      <c r="D90" s="3" t="s">
        <v>4</v>
      </c>
      <c r="E90" s="34">
        <v>1.4363667138180285</v>
      </c>
      <c r="F90" s="34">
        <v>1.43659834850821</v>
      </c>
      <c r="G90" s="34">
        <v>1.4368299831983922</v>
      </c>
      <c r="H90" s="34">
        <v>1.4370616178885742</v>
      </c>
      <c r="I90" s="34">
        <v>1.4372932525787558</v>
      </c>
      <c r="J90" s="34">
        <v>1.437524887268938</v>
      </c>
      <c r="K90" s="34">
        <v>1.43775652195912</v>
      </c>
      <c r="L90" s="34">
        <v>1.4379881566493016</v>
      </c>
      <c r="M90" s="34">
        <v>1.4382197913394836</v>
      </c>
      <c r="N90" s="34">
        <v>1.4384514260296657</v>
      </c>
      <c r="O90" s="34">
        <v>1.4386830607198473</v>
      </c>
      <c r="P90" s="34">
        <v>1.4389146954100294</v>
      </c>
      <c r="Q90" s="34">
        <v>1.4391463301002114</v>
      </c>
      <c r="R90" s="34">
        <v>1.439377964790393</v>
      </c>
      <c r="S90" s="35">
        <v>1.439609599480575</v>
      </c>
    </row>
    <row r="91" spans="1:19" ht="15">
      <c r="A91" s="59"/>
      <c r="B91" s="1">
        <v>5</v>
      </c>
      <c r="C91" s="10">
        <v>38335</v>
      </c>
      <c r="D91" s="1" t="s">
        <v>5</v>
      </c>
      <c r="E91" s="32">
        <v>1.5250825827746433</v>
      </c>
      <c r="F91" s="32">
        <v>1.5253285241684142</v>
      </c>
      <c r="G91" s="32">
        <v>1.5255744655621855</v>
      </c>
      <c r="H91" s="32">
        <v>1.5258204069559567</v>
      </c>
      <c r="I91" s="32">
        <v>1.5260663483497274</v>
      </c>
      <c r="J91" s="32">
        <v>1.5263122897434986</v>
      </c>
      <c r="K91" s="32">
        <v>1.5265582311372698</v>
      </c>
      <c r="L91" s="32">
        <v>1.5268041725310408</v>
      </c>
      <c r="M91" s="32">
        <v>1.527050113924812</v>
      </c>
      <c r="N91" s="32">
        <v>1.5272960553185833</v>
      </c>
      <c r="O91" s="32">
        <v>1.5275419967123542</v>
      </c>
      <c r="P91" s="32">
        <v>1.5277879381061255</v>
      </c>
      <c r="Q91" s="32">
        <v>1.5280338794998967</v>
      </c>
      <c r="R91" s="32">
        <v>1.5282798208936674</v>
      </c>
      <c r="S91" s="33">
        <v>1.5285257622874386</v>
      </c>
    </row>
    <row r="92" spans="1:19" ht="15">
      <c r="A92" s="59" t="s">
        <v>7</v>
      </c>
      <c r="B92" s="3">
        <v>1</v>
      </c>
      <c r="C92" s="9">
        <v>38398</v>
      </c>
      <c r="D92" s="3" t="s">
        <v>4</v>
      </c>
      <c r="E92" s="34">
        <v>1.4197439825511105</v>
      </c>
      <c r="F92" s="34">
        <v>1.4199729365879674</v>
      </c>
      <c r="G92" s="34">
        <v>1.4202018906248246</v>
      </c>
      <c r="H92" s="34">
        <v>1.420430844661682</v>
      </c>
      <c r="I92" s="34">
        <v>1.4206597986985388</v>
      </c>
      <c r="J92" s="34">
        <v>1.4208887527353962</v>
      </c>
      <c r="K92" s="34">
        <v>1.4211177067722534</v>
      </c>
      <c r="L92" s="34">
        <v>1.4213466608091103</v>
      </c>
      <c r="M92" s="34">
        <v>1.4215756148459675</v>
      </c>
      <c r="N92" s="34">
        <v>1.4218045688828247</v>
      </c>
      <c r="O92" s="34">
        <v>1.4220335229196817</v>
      </c>
      <c r="P92" s="34">
        <v>1.4222624769565388</v>
      </c>
      <c r="Q92" s="34">
        <v>1.4224914309933963</v>
      </c>
      <c r="R92" s="34">
        <v>1.4227203850302532</v>
      </c>
      <c r="S92" s="35">
        <v>1.4229493390671104</v>
      </c>
    </row>
    <row r="93" spans="1:19" ht="15">
      <c r="A93" s="59"/>
      <c r="B93" s="1">
        <v>1</v>
      </c>
      <c r="C93" s="10">
        <v>38398</v>
      </c>
      <c r="D93" s="1" t="s">
        <v>5</v>
      </c>
      <c r="E93" s="32">
        <v>1.5025687844972528</v>
      </c>
      <c r="F93" s="32">
        <v>1.5028110952188294</v>
      </c>
      <c r="G93" s="32">
        <v>1.5030534059404062</v>
      </c>
      <c r="H93" s="32">
        <v>1.5032957166619831</v>
      </c>
      <c r="I93" s="32">
        <v>1.5035380273835597</v>
      </c>
      <c r="J93" s="32">
        <v>1.5037803381051364</v>
      </c>
      <c r="K93" s="32">
        <v>1.5040226488267132</v>
      </c>
      <c r="L93" s="32">
        <v>1.5042649595482898</v>
      </c>
      <c r="M93" s="32">
        <v>1.5045072702698665</v>
      </c>
      <c r="N93" s="32">
        <v>1.5047495809914435</v>
      </c>
      <c r="O93" s="32">
        <v>1.5049918917130198</v>
      </c>
      <c r="P93" s="32">
        <v>1.5052342024345968</v>
      </c>
      <c r="Q93" s="32">
        <v>1.5054765131561736</v>
      </c>
      <c r="R93" s="32">
        <v>1.5057188238777501</v>
      </c>
      <c r="S93" s="33">
        <v>1.505961134599327</v>
      </c>
    </row>
    <row r="94" spans="1:19" ht="15">
      <c r="A94" s="59" t="s">
        <v>7</v>
      </c>
      <c r="B94" s="3">
        <v>2</v>
      </c>
      <c r="C94" s="9">
        <v>38516</v>
      </c>
      <c r="D94" s="3" t="s">
        <v>4</v>
      </c>
      <c r="E94" s="34">
        <v>1.3945239750464606</v>
      </c>
      <c r="F94" s="34">
        <v>1.3947488619961537</v>
      </c>
      <c r="G94" s="34">
        <v>1.3949737489458467</v>
      </c>
      <c r="H94" s="34">
        <v>1.39519863589554</v>
      </c>
      <c r="I94" s="34">
        <v>1.3954235228452327</v>
      </c>
      <c r="J94" s="34">
        <v>1.3956484097949258</v>
      </c>
      <c r="K94" s="34">
        <v>1.395873296744619</v>
      </c>
      <c r="L94" s="34">
        <v>1.3960981836943118</v>
      </c>
      <c r="M94" s="34">
        <v>1.3963230706440048</v>
      </c>
      <c r="N94" s="34">
        <v>1.396547957593698</v>
      </c>
      <c r="O94" s="34">
        <v>1.396772844543391</v>
      </c>
      <c r="P94" s="34">
        <v>1.396997731493084</v>
      </c>
      <c r="Q94" s="34">
        <v>1.3972226184427772</v>
      </c>
      <c r="R94" s="34">
        <v>1.39744750539247</v>
      </c>
      <c r="S94" s="35">
        <v>1.397672392342163</v>
      </c>
    </row>
    <row r="95" spans="1:19" ht="15">
      <c r="A95" s="59"/>
      <c r="B95" s="1">
        <v>2</v>
      </c>
      <c r="C95" s="10">
        <v>38516</v>
      </c>
      <c r="D95" s="1" t="s">
        <v>5</v>
      </c>
      <c r="E95" s="32">
        <v>1.481691862431582</v>
      </c>
      <c r="F95" s="32">
        <v>1.4819308064506806</v>
      </c>
      <c r="G95" s="32">
        <v>1.4821697504697795</v>
      </c>
      <c r="H95" s="32">
        <v>1.4824086944888784</v>
      </c>
      <c r="I95" s="32">
        <v>1.482647638507977</v>
      </c>
      <c r="J95" s="32">
        <v>1.4828865825270758</v>
      </c>
      <c r="K95" s="32">
        <v>1.483125526546175</v>
      </c>
      <c r="L95" s="32">
        <v>1.4833644705652733</v>
      </c>
      <c r="M95" s="32">
        <v>1.4836034145843722</v>
      </c>
      <c r="N95" s="32">
        <v>1.4838423586034712</v>
      </c>
      <c r="O95" s="32">
        <v>1.4840813026225697</v>
      </c>
      <c r="P95" s="32">
        <v>1.4843202466416687</v>
      </c>
      <c r="Q95" s="32">
        <v>1.4845591906607676</v>
      </c>
      <c r="R95" s="32">
        <v>1.4847981346798662</v>
      </c>
      <c r="S95" s="33">
        <v>1.485037078698965</v>
      </c>
    </row>
    <row r="96" spans="1:19" ht="15" customHeight="1">
      <c r="A96" s="59" t="s">
        <v>7</v>
      </c>
      <c r="B96" s="3">
        <v>3</v>
      </c>
      <c r="C96" s="9" t="s">
        <v>10</v>
      </c>
      <c r="D96" s="3" t="s">
        <v>4</v>
      </c>
      <c r="E96" s="34">
        <v>1.3784219609293844</v>
      </c>
      <c r="F96" s="34">
        <v>1.3786442511988455</v>
      </c>
      <c r="G96" s="34">
        <v>1.378866541468307</v>
      </c>
      <c r="H96" s="34">
        <v>1.3790888317377683</v>
      </c>
      <c r="I96" s="34">
        <v>1.3793111220072294</v>
      </c>
      <c r="J96" s="34">
        <v>1.3795334122766907</v>
      </c>
      <c r="K96" s="34">
        <v>1.3797557025461522</v>
      </c>
      <c r="L96" s="34">
        <v>1.3799779928156133</v>
      </c>
      <c r="M96" s="34">
        <v>1.3802002830850746</v>
      </c>
      <c r="N96" s="34">
        <v>1.380422573354536</v>
      </c>
      <c r="O96" s="34">
        <v>1.3806448636239972</v>
      </c>
      <c r="P96" s="34">
        <v>1.3808671538934585</v>
      </c>
      <c r="Q96" s="34">
        <v>1.3810894441629198</v>
      </c>
      <c r="R96" s="34">
        <v>1.3813117344323809</v>
      </c>
      <c r="S96" s="35">
        <v>1.3815340247018424</v>
      </c>
    </row>
    <row r="97" spans="1:19" ht="15">
      <c r="A97" s="59"/>
      <c r="B97" s="1">
        <v>3</v>
      </c>
      <c r="C97" s="10">
        <v>38580</v>
      </c>
      <c r="D97" s="1" t="s">
        <v>5</v>
      </c>
      <c r="E97" s="32">
        <v>1.4599373609868511</v>
      </c>
      <c r="F97" s="32">
        <v>1.4601727967812368</v>
      </c>
      <c r="G97" s="32">
        <v>1.460408232575623</v>
      </c>
      <c r="H97" s="32">
        <v>1.4606436683700088</v>
      </c>
      <c r="I97" s="32">
        <v>1.4608791041643945</v>
      </c>
      <c r="J97" s="32">
        <v>1.4611145399587806</v>
      </c>
      <c r="K97" s="32">
        <v>1.4613499757531665</v>
      </c>
      <c r="L97" s="32">
        <v>1.4615854115475522</v>
      </c>
      <c r="M97" s="32">
        <v>1.461820847341938</v>
      </c>
      <c r="N97" s="32">
        <v>1.4620562831363242</v>
      </c>
      <c r="O97" s="32">
        <v>1.4622917189307099</v>
      </c>
      <c r="P97" s="32">
        <v>1.4625271547250958</v>
      </c>
      <c r="Q97" s="32">
        <v>1.4627625905194819</v>
      </c>
      <c r="R97" s="32">
        <v>1.4629980263138676</v>
      </c>
      <c r="S97" s="33">
        <v>1.4632334621082534</v>
      </c>
    </row>
    <row r="98" spans="1:19" ht="15">
      <c r="A98" s="59" t="s">
        <v>7</v>
      </c>
      <c r="B98" s="3">
        <v>4</v>
      </c>
      <c r="C98" s="9">
        <v>38636</v>
      </c>
      <c r="D98" s="3" t="s">
        <v>4</v>
      </c>
      <c r="E98" s="34">
        <v>1.19794239248179</v>
      </c>
      <c r="F98" s="34">
        <v>1.1998714462539024</v>
      </c>
      <c r="G98" s="34">
        <v>1.2018005000260148</v>
      </c>
      <c r="H98" s="34">
        <v>1.203729553798127</v>
      </c>
      <c r="I98" s="34">
        <v>1.2056586075702396</v>
      </c>
      <c r="J98" s="34">
        <v>1.207587661342352</v>
      </c>
      <c r="K98" s="34">
        <v>1.2095167151144643</v>
      </c>
      <c r="L98" s="34">
        <v>1.2114457688865767</v>
      </c>
      <c r="M98" s="34">
        <v>1.213374822658689</v>
      </c>
      <c r="N98" s="34">
        <v>1.2153038764308015</v>
      </c>
      <c r="O98" s="34">
        <v>1.217232930202914</v>
      </c>
      <c r="P98" s="34">
        <v>1.219161983975026</v>
      </c>
      <c r="Q98" s="34">
        <v>1.2210910377471387</v>
      </c>
      <c r="R98" s="34">
        <v>1.2230200915192508</v>
      </c>
      <c r="S98" s="35">
        <v>1.2249491452913635</v>
      </c>
    </row>
    <row r="99" spans="1:19" ht="15">
      <c r="A99" s="59"/>
      <c r="B99" s="1">
        <v>4</v>
      </c>
      <c r="C99" s="10">
        <v>38636</v>
      </c>
      <c r="D99" s="1" t="s">
        <v>5</v>
      </c>
      <c r="E99" s="32">
        <v>1.313885126908138</v>
      </c>
      <c r="F99" s="32">
        <v>1.3164232179453075</v>
      </c>
      <c r="G99" s="32">
        <v>1.3189613089824772</v>
      </c>
      <c r="H99" s="32">
        <v>1.3214994000196467</v>
      </c>
      <c r="I99" s="32">
        <v>1.3240374910568165</v>
      </c>
      <c r="J99" s="32">
        <v>1.326575582093986</v>
      </c>
      <c r="K99" s="32">
        <v>1.3291136731311555</v>
      </c>
      <c r="L99" s="32">
        <v>1.331651764168325</v>
      </c>
      <c r="M99" s="32">
        <v>1.3341898552054947</v>
      </c>
      <c r="N99" s="32">
        <v>1.3367279462426642</v>
      </c>
      <c r="O99" s="32">
        <v>1.339266037279834</v>
      </c>
      <c r="P99" s="32">
        <v>1.3418041283170037</v>
      </c>
      <c r="Q99" s="32">
        <v>1.3443422193541732</v>
      </c>
      <c r="R99" s="32">
        <v>1.346880310391343</v>
      </c>
      <c r="S99" s="33">
        <v>1.3494184014285124</v>
      </c>
    </row>
    <row r="100" spans="1:19" ht="15">
      <c r="A100" s="59" t="s">
        <v>7</v>
      </c>
      <c r="B100" s="3">
        <v>5</v>
      </c>
      <c r="C100" s="9">
        <v>38699</v>
      </c>
      <c r="D100" s="3" t="s">
        <v>4</v>
      </c>
      <c r="E100" s="34">
        <v>1.0745036373777317</v>
      </c>
      <c r="F100" s="34">
        <v>1.075888307013528</v>
      </c>
      <c r="G100" s="34">
        <v>1.0772729766493239</v>
      </c>
      <c r="H100" s="34">
        <v>1.0786576462851198</v>
      </c>
      <c r="I100" s="34">
        <v>1.0800423159209158</v>
      </c>
      <c r="J100" s="34">
        <v>1.081426985556712</v>
      </c>
      <c r="K100" s="34">
        <v>1.082811655192508</v>
      </c>
      <c r="L100" s="34">
        <v>1.084196324828304</v>
      </c>
      <c r="M100" s="34">
        <v>1.0855809944641002</v>
      </c>
      <c r="N100" s="34">
        <v>1.0869656640998961</v>
      </c>
      <c r="O100" s="34">
        <v>1.0883503337356921</v>
      </c>
      <c r="P100" s="34">
        <v>1.089735003371488</v>
      </c>
      <c r="Q100" s="34">
        <v>1.0911196730072843</v>
      </c>
      <c r="R100" s="34">
        <v>1.0925043426430803</v>
      </c>
      <c r="S100" s="35">
        <v>1.0938890122788762</v>
      </c>
    </row>
    <row r="101" spans="1:19" ht="15">
      <c r="A101" s="59"/>
      <c r="B101" s="1">
        <v>5</v>
      </c>
      <c r="C101" s="10">
        <v>38699</v>
      </c>
      <c r="D101" s="1" t="s">
        <v>5</v>
      </c>
      <c r="E101" s="32">
        <v>1.1363379162330909</v>
      </c>
      <c r="F101" s="32">
        <v>1.1381677679500521</v>
      </c>
      <c r="G101" s="32">
        <v>1.1399976196670136</v>
      </c>
      <c r="H101" s="32">
        <v>1.1418274713839751</v>
      </c>
      <c r="I101" s="32">
        <v>1.1436573231009366</v>
      </c>
      <c r="J101" s="32">
        <v>1.1454871748178983</v>
      </c>
      <c r="K101" s="32">
        <v>1.1473170265348596</v>
      </c>
      <c r="L101" s="32">
        <v>1.1491468782518213</v>
      </c>
      <c r="M101" s="32">
        <v>1.1509767299687825</v>
      </c>
      <c r="N101" s="32">
        <v>1.1528065816857442</v>
      </c>
      <c r="O101" s="32">
        <v>1.1546364334027057</v>
      </c>
      <c r="P101" s="32">
        <v>1.156466285119667</v>
      </c>
      <c r="Q101" s="32">
        <v>1.1582961368366287</v>
      </c>
      <c r="R101" s="32">
        <v>1.16012598855359</v>
      </c>
      <c r="S101" s="33">
        <v>1.1619558402705517</v>
      </c>
    </row>
    <row r="102" spans="1:19" ht="15">
      <c r="A102" s="59" t="s">
        <v>7</v>
      </c>
      <c r="B102" s="3">
        <v>1</v>
      </c>
      <c r="C102" s="9">
        <v>38761</v>
      </c>
      <c r="D102" s="3" t="s">
        <v>4</v>
      </c>
      <c r="E102" s="34">
        <v>1.0113663594470046</v>
      </c>
      <c r="F102" s="34">
        <v>1.0120184331797235</v>
      </c>
      <c r="G102" s="34">
        <v>1.0126705069124424</v>
      </c>
      <c r="H102" s="34">
        <v>1.0133225806451613</v>
      </c>
      <c r="I102" s="34">
        <v>1.01397465437788</v>
      </c>
      <c r="J102" s="34">
        <v>1.0146267281105992</v>
      </c>
      <c r="K102" s="34">
        <v>1.0152788018433179</v>
      </c>
      <c r="L102" s="34">
        <v>1.0159308755760368</v>
      </c>
      <c r="M102" s="34">
        <v>1.0165829493087557</v>
      </c>
      <c r="N102" s="34">
        <v>1.0172350230414746</v>
      </c>
      <c r="O102" s="34">
        <v>1.0178870967741935</v>
      </c>
      <c r="P102" s="34">
        <v>1.0185391705069125</v>
      </c>
      <c r="Q102" s="34">
        <v>1.0191912442396311</v>
      </c>
      <c r="R102" s="34">
        <v>1.0198433179723503</v>
      </c>
      <c r="S102" s="35">
        <v>1.0204953917050692</v>
      </c>
    </row>
    <row r="103" spans="1:19" ht="15.75" thickBot="1">
      <c r="A103" s="60"/>
      <c r="B103" s="27">
        <v>1</v>
      </c>
      <c r="C103" s="26" t="s">
        <v>11</v>
      </c>
      <c r="D103" s="27" t="s">
        <v>5</v>
      </c>
      <c r="E103" s="38">
        <v>1.0227465437788017</v>
      </c>
      <c r="F103" s="38">
        <v>1.0240645161290323</v>
      </c>
      <c r="G103" s="38">
        <v>1.0253824884792626</v>
      </c>
      <c r="H103" s="38">
        <v>1.026700460829493</v>
      </c>
      <c r="I103" s="38">
        <v>1.0280184331797233</v>
      </c>
      <c r="J103" s="38">
        <v>1.0293364055299539</v>
      </c>
      <c r="K103" s="38">
        <v>1.0306543778801842</v>
      </c>
      <c r="L103" s="38">
        <v>1.0319723502304146</v>
      </c>
      <c r="M103" s="38">
        <v>1.0332903225806451</v>
      </c>
      <c r="N103" s="38">
        <v>1.0346082949308755</v>
      </c>
      <c r="O103" s="38">
        <v>1.0359262672811058</v>
      </c>
      <c r="P103" s="38">
        <v>1.0372442396313362</v>
      </c>
      <c r="Q103" s="38">
        <v>1.0385622119815667</v>
      </c>
      <c r="R103" s="38">
        <v>1.039880184331797</v>
      </c>
      <c r="S103" s="39">
        <v>1.0411981566820274</v>
      </c>
    </row>
    <row r="104" spans="1:19" ht="12.75" customHeight="1">
      <c r="A104" s="61" t="s">
        <v>8</v>
      </c>
      <c r="B104" s="25">
        <v>1</v>
      </c>
      <c r="C104" s="24">
        <v>38061</v>
      </c>
      <c r="D104" s="25" t="s">
        <v>4</v>
      </c>
      <c r="E104" s="30">
        <v>1.5013524234914424</v>
      </c>
      <c r="F104" s="30">
        <v>1.5015945380573978</v>
      </c>
      <c r="G104" s="30">
        <v>1.5018366526233538</v>
      </c>
      <c r="H104" s="30">
        <v>1.5020787671893094</v>
      </c>
      <c r="I104" s="30">
        <v>1.502320881755265</v>
      </c>
      <c r="J104" s="30">
        <v>1.5025629963212208</v>
      </c>
      <c r="K104" s="30">
        <v>1.5028051108871767</v>
      </c>
      <c r="L104" s="30">
        <v>1.5030472254531322</v>
      </c>
      <c r="M104" s="30">
        <v>1.503289340019088</v>
      </c>
      <c r="N104" s="30">
        <v>1.5035314545850438</v>
      </c>
      <c r="O104" s="30">
        <v>1.5037735691509992</v>
      </c>
      <c r="P104" s="30">
        <v>1.5040156837169552</v>
      </c>
      <c r="Q104" s="30">
        <v>1.504257798282911</v>
      </c>
      <c r="R104" s="30">
        <v>1.5044999128488665</v>
      </c>
      <c r="S104" s="31">
        <v>1.5047420274148224</v>
      </c>
    </row>
    <row r="105" spans="1:19" ht="15">
      <c r="A105" s="62"/>
      <c r="B105" s="1">
        <v>1</v>
      </c>
      <c r="C105" s="10">
        <v>38061</v>
      </c>
      <c r="D105" s="1" t="s">
        <v>5</v>
      </c>
      <c r="E105" s="32">
        <v>1.5921110629702782</v>
      </c>
      <c r="F105" s="32">
        <v>1.5923678136658062</v>
      </c>
      <c r="G105" s="32">
        <v>1.5926245643613346</v>
      </c>
      <c r="H105" s="32">
        <v>1.5928813150568628</v>
      </c>
      <c r="I105" s="32">
        <v>1.5931380657523908</v>
      </c>
      <c r="J105" s="32">
        <v>1.593394816447919</v>
      </c>
      <c r="K105" s="32">
        <v>1.5936515671434475</v>
      </c>
      <c r="L105" s="32">
        <v>1.5939083178389752</v>
      </c>
      <c r="M105" s="32">
        <v>1.5941650685345037</v>
      </c>
      <c r="N105" s="32">
        <v>1.594421819230032</v>
      </c>
      <c r="O105" s="32">
        <v>1.59467856992556</v>
      </c>
      <c r="P105" s="32">
        <v>1.5949353206210881</v>
      </c>
      <c r="Q105" s="32">
        <v>1.5951920713166166</v>
      </c>
      <c r="R105" s="32">
        <v>1.5954488220121446</v>
      </c>
      <c r="S105" s="33">
        <v>1.5957055727076728</v>
      </c>
    </row>
    <row r="106" spans="1:19" ht="12.75" customHeight="1">
      <c r="A106" s="59" t="s">
        <v>8</v>
      </c>
      <c r="B106" s="3">
        <v>2</v>
      </c>
      <c r="C106" s="9">
        <v>38196</v>
      </c>
      <c r="D106" s="3" t="s">
        <v>4</v>
      </c>
      <c r="E106" s="34">
        <v>1.4594798397732878</v>
      </c>
      <c r="F106" s="34">
        <v>1.4597152017858297</v>
      </c>
      <c r="G106" s="34">
        <v>1.4599505637983718</v>
      </c>
      <c r="H106" s="34">
        <v>1.460185925810914</v>
      </c>
      <c r="I106" s="34">
        <v>1.4604212878234557</v>
      </c>
      <c r="J106" s="34">
        <v>1.4606566498359979</v>
      </c>
      <c r="K106" s="34">
        <v>1.4608920118485402</v>
      </c>
      <c r="L106" s="34">
        <v>1.461127373861082</v>
      </c>
      <c r="M106" s="34">
        <v>1.461362735873624</v>
      </c>
      <c r="N106" s="34">
        <v>1.4615980978861662</v>
      </c>
      <c r="O106" s="34">
        <v>1.4618334598987082</v>
      </c>
      <c r="P106" s="34">
        <v>1.4620688219112503</v>
      </c>
      <c r="Q106" s="34">
        <v>1.4623041839237925</v>
      </c>
      <c r="R106" s="34">
        <v>1.4625395459363344</v>
      </c>
      <c r="S106" s="35">
        <v>1.4627749079488765</v>
      </c>
    </row>
    <row r="107" spans="1:19" ht="15">
      <c r="A107" s="59"/>
      <c r="B107" s="1">
        <v>2</v>
      </c>
      <c r="C107" s="10">
        <v>38196</v>
      </c>
      <c r="D107" s="1" t="s">
        <v>5</v>
      </c>
      <c r="E107" s="32">
        <v>1.5225741540212803</v>
      </c>
      <c r="F107" s="32">
        <v>1.5228196908950136</v>
      </c>
      <c r="G107" s="32">
        <v>1.523065227768747</v>
      </c>
      <c r="H107" s="32">
        <v>1.5233107646424808</v>
      </c>
      <c r="I107" s="32">
        <v>1.5235563015162141</v>
      </c>
      <c r="J107" s="32">
        <v>1.5238018383899476</v>
      </c>
      <c r="K107" s="32">
        <v>1.5240473752636812</v>
      </c>
      <c r="L107" s="32">
        <v>1.5242929121374145</v>
      </c>
      <c r="M107" s="32">
        <v>1.524538449011148</v>
      </c>
      <c r="N107" s="32">
        <v>1.5247839858848817</v>
      </c>
      <c r="O107" s="32">
        <v>1.5250295227586148</v>
      </c>
      <c r="P107" s="32">
        <v>1.5252750596323486</v>
      </c>
      <c r="Q107" s="32">
        <v>1.525520596506082</v>
      </c>
      <c r="R107" s="32">
        <v>1.5257661333798154</v>
      </c>
      <c r="S107" s="33">
        <v>1.526011670253549</v>
      </c>
    </row>
    <row r="108" spans="1:19" ht="15">
      <c r="A108" s="59" t="s">
        <v>8</v>
      </c>
      <c r="B108" s="3">
        <v>3</v>
      </c>
      <c r="C108" s="9">
        <v>38336</v>
      </c>
      <c r="D108" s="3" t="s">
        <v>4</v>
      </c>
      <c r="E108" s="34">
        <v>1.4354500790293758</v>
      </c>
      <c r="F108" s="34">
        <v>1.4356815658990787</v>
      </c>
      <c r="G108" s="34">
        <v>1.435913052768782</v>
      </c>
      <c r="H108" s="34">
        <v>1.4361445396384853</v>
      </c>
      <c r="I108" s="34">
        <v>1.4363760265081882</v>
      </c>
      <c r="J108" s="34">
        <v>1.4366075133778915</v>
      </c>
      <c r="K108" s="34">
        <v>1.4368390002475948</v>
      </c>
      <c r="L108" s="34">
        <v>1.437070487117298</v>
      </c>
      <c r="M108" s="34">
        <v>1.437301973987001</v>
      </c>
      <c r="N108" s="34">
        <v>1.4375334608567043</v>
      </c>
      <c r="O108" s="34">
        <v>1.4377649477264074</v>
      </c>
      <c r="P108" s="34">
        <v>1.4379964345961107</v>
      </c>
      <c r="Q108" s="34">
        <v>1.4382279214658138</v>
      </c>
      <c r="R108" s="34">
        <v>1.4384594083355169</v>
      </c>
      <c r="S108" s="35">
        <v>1.4386908952052202</v>
      </c>
    </row>
    <row r="109" spans="1:19" ht="15">
      <c r="A109" s="59"/>
      <c r="B109" s="1">
        <v>3</v>
      </c>
      <c r="C109" s="10">
        <v>38336</v>
      </c>
      <c r="D109" s="1" t="s">
        <v>5</v>
      </c>
      <c r="E109" s="32">
        <v>1.5222248390217863</v>
      </c>
      <c r="F109" s="32">
        <v>1.5224703195634763</v>
      </c>
      <c r="G109" s="32">
        <v>1.5227158001051668</v>
      </c>
      <c r="H109" s="32">
        <v>1.5229612806468573</v>
      </c>
      <c r="I109" s="32">
        <v>1.5232067611885474</v>
      </c>
      <c r="J109" s="32">
        <v>1.5234522417302379</v>
      </c>
      <c r="K109" s="32">
        <v>1.5236977222719283</v>
      </c>
      <c r="L109" s="32">
        <v>1.5239432028136184</v>
      </c>
      <c r="M109" s="32">
        <v>1.5241886833553089</v>
      </c>
      <c r="N109" s="32">
        <v>1.5244341638969994</v>
      </c>
      <c r="O109" s="32">
        <v>1.5246796444386894</v>
      </c>
      <c r="P109" s="32">
        <v>1.52492512498038</v>
      </c>
      <c r="Q109" s="32">
        <v>1.5251706055220704</v>
      </c>
      <c r="R109" s="32">
        <v>1.5254160860637604</v>
      </c>
      <c r="S109" s="33">
        <v>1.525661566605451</v>
      </c>
    </row>
    <row r="110" spans="1:19" ht="15">
      <c r="A110" s="59" t="s">
        <v>8</v>
      </c>
      <c r="B110" s="3">
        <v>1</v>
      </c>
      <c r="C110" s="9">
        <v>38442</v>
      </c>
      <c r="D110" s="3" t="s">
        <v>4</v>
      </c>
      <c r="E110" s="34">
        <v>1.4005865400352446</v>
      </c>
      <c r="F110" s="34">
        <v>1.4008124046603105</v>
      </c>
      <c r="G110" s="34">
        <v>1.4010382692853767</v>
      </c>
      <c r="H110" s="34">
        <v>1.401264133910443</v>
      </c>
      <c r="I110" s="34">
        <v>1.401489998535509</v>
      </c>
      <c r="J110" s="34">
        <v>1.4017158631605753</v>
      </c>
      <c r="K110" s="34">
        <v>1.4019417277856414</v>
      </c>
      <c r="L110" s="34">
        <v>1.4021675924107075</v>
      </c>
      <c r="M110" s="34">
        <v>1.4023934570357737</v>
      </c>
      <c r="N110" s="34">
        <v>1.40261932166084</v>
      </c>
      <c r="O110" s="34">
        <v>1.402845186285906</v>
      </c>
      <c r="P110" s="34">
        <v>1.4030710509109723</v>
      </c>
      <c r="Q110" s="34">
        <v>1.4032969155360384</v>
      </c>
      <c r="R110" s="34">
        <v>1.4035227801611043</v>
      </c>
      <c r="S110" s="35">
        <v>1.4037486447861707</v>
      </c>
    </row>
    <row r="111" spans="1:19" ht="15">
      <c r="A111" s="59"/>
      <c r="B111" s="1">
        <v>1</v>
      </c>
      <c r="C111" s="10">
        <v>38442</v>
      </c>
      <c r="D111" s="1" t="s">
        <v>5</v>
      </c>
      <c r="E111" s="32">
        <v>1.4573883708646027</v>
      </c>
      <c r="F111" s="32">
        <v>1.4576233955978495</v>
      </c>
      <c r="G111" s="32">
        <v>1.4578584203310965</v>
      </c>
      <c r="H111" s="32">
        <v>1.4580934450643437</v>
      </c>
      <c r="I111" s="32">
        <v>1.4583284697975905</v>
      </c>
      <c r="J111" s="32">
        <v>1.4585634945308374</v>
      </c>
      <c r="K111" s="32">
        <v>1.4587985192640847</v>
      </c>
      <c r="L111" s="32">
        <v>1.4590335439973314</v>
      </c>
      <c r="M111" s="32">
        <v>1.4592685687305784</v>
      </c>
      <c r="N111" s="32">
        <v>1.4595035934638256</v>
      </c>
      <c r="O111" s="32">
        <v>1.4597386181970724</v>
      </c>
      <c r="P111" s="32">
        <v>1.4599736429303194</v>
      </c>
      <c r="Q111" s="32">
        <v>1.4602086676635666</v>
      </c>
      <c r="R111" s="32">
        <v>1.4604436923968134</v>
      </c>
      <c r="S111" s="33">
        <v>1.4606787171300604</v>
      </c>
    </row>
    <row r="112" spans="1:19" ht="15">
      <c r="A112" s="59" t="s">
        <v>8</v>
      </c>
      <c r="B112" s="3">
        <v>2</v>
      </c>
      <c r="C112" s="9">
        <v>38544</v>
      </c>
      <c r="D112" s="3" t="s">
        <v>4</v>
      </c>
      <c r="E112" s="34">
        <v>1.3897399942827022</v>
      </c>
      <c r="F112" s="34">
        <v>1.3899641097470277</v>
      </c>
      <c r="G112" s="34">
        <v>1.390188225211353</v>
      </c>
      <c r="H112" s="34">
        <v>1.3904123406756788</v>
      </c>
      <c r="I112" s="34">
        <v>1.3906364561400042</v>
      </c>
      <c r="J112" s="34">
        <v>1.3908605716043299</v>
      </c>
      <c r="K112" s="34">
        <v>1.3910846870686555</v>
      </c>
      <c r="L112" s="34">
        <v>1.391308802532981</v>
      </c>
      <c r="M112" s="34">
        <v>1.3915329179973064</v>
      </c>
      <c r="N112" s="34">
        <v>1.391757033461632</v>
      </c>
      <c r="O112" s="34">
        <v>1.3919811489259575</v>
      </c>
      <c r="P112" s="34">
        <v>1.3922052643902831</v>
      </c>
      <c r="Q112" s="34">
        <v>1.3924293798546088</v>
      </c>
      <c r="R112" s="34">
        <v>1.392653495318934</v>
      </c>
      <c r="S112" s="35">
        <v>1.3928776107832597</v>
      </c>
    </row>
    <row r="113" spans="1:19" ht="15">
      <c r="A113" s="59"/>
      <c r="B113" s="1">
        <v>2</v>
      </c>
      <c r="C113" s="10">
        <v>38544</v>
      </c>
      <c r="D113" s="1" t="s">
        <v>5</v>
      </c>
      <c r="E113" s="32">
        <v>1.4810355153258774</v>
      </c>
      <c r="F113" s="32">
        <v>1.4812743534996113</v>
      </c>
      <c r="G113" s="32">
        <v>1.4815131916733457</v>
      </c>
      <c r="H113" s="32">
        <v>1.48175202984708</v>
      </c>
      <c r="I113" s="32">
        <v>1.481990868020814</v>
      </c>
      <c r="J113" s="32">
        <v>1.4822297061945484</v>
      </c>
      <c r="K113" s="32">
        <v>1.4824685443682826</v>
      </c>
      <c r="L113" s="32">
        <v>1.4827073825420167</v>
      </c>
      <c r="M113" s="32">
        <v>1.4829462207157509</v>
      </c>
      <c r="N113" s="32">
        <v>1.4831850588894853</v>
      </c>
      <c r="O113" s="32">
        <v>1.4834238970632194</v>
      </c>
      <c r="P113" s="32">
        <v>1.4836627352369536</v>
      </c>
      <c r="Q113" s="32">
        <v>1.483901573410688</v>
      </c>
      <c r="R113" s="32">
        <v>1.484140411584422</v>
      </c>
      <c r="S113" s="33">
        <v>1.4843792497581563</v>
      </c>
    </row>
    <row r="114" spans="1:19" ht="15">
      <c r="A114" s="59" t="s">
        <v>8</v>
      </c>
      <c r="B114" s="3">
        <v>3</v>
      </c>
      <c r="C114" s="9">
        <v>38670</v>
      </c>
      <c r="D114" s="3" t="s">
        <v>4</v>
      </c>
      <c r="E114" s="34">
        <v>1.138378337419355</v>
      </c>
      <c r="F114" s="34">
        <v>1.1402114748387095</v>
      </c>
      <c r="G114" s="34">
        <v>1.1420446122580645</v>
      </c>
      <c r="H114" s="34">
        <v>1.1438777496774193</v>
      </c>
      <c r="I114" s="34">
        <v>1.1457108870967743</v>
      </c>
      <c r="J114" s="34">
        <v>1.1475440245161292</v>
      </c>
      <c r="K114" s="34">
        <v>1.1493771619354838</v>
      </c>
      <c r="L114" s="34">
        <v>1.1512102993548388</v>
      </c>
      <c r="M114" s="34">
        <v>1.1530434367741935</v>
      </c>
      <c r="N114" s="34">
        <v>1.1548765741935485</v>
      </c>
      <c r="O114" s="34">
        <v>1.1567097116129033</v>
      </c>
      <c r="P114" s="34">
        <v>1.158542849032258</v>
      </c>
      <c r="Q114" s="34">
        <v>1.160375986451613</v>
      </c>
      <c r="R114" s="34">
        <v>1.1622091238709678</v>
      </c>
      <c r="S114" s="35">
        <v>1.1640422612903225</v>
      </c>
    </row>
    <row r="115" spans="1:19" ht="15">
      <c r="A115" s="59"/>
      <c r="B115" s="1">
        <v>3</v>
      </c>
      <c r="C115" s="10">
        <v>38670</v>
      </c>
      <c r="D115" s="1" t="s">
        <v>5</v>
      </c>
      <c r="E115" s="32">
        <v>1.190411927419355</v>
      </c>
      <c r="F115" s="32">
        <v>1.1923288548387097</v>
      </c>
      <c r="G115" s="32">
        <v>1.1942457822580645</v>
      </c>
      <c r="H115" s="32">
        <v>1.1961627096774192</v>
      </c>
      <c r="I115" s="32">
        <v>1.1980796370967743</v>
      </c>
      <c r="J115" s="32">
        <v>1.1999965645161292</v>
      </c>
      <c r="K115" s="32">
        <v>1.201913491935484</v>
      </c>
      <c r="L115" s="32">
        <v>1.2038304193548388</v>
      </c>
      <c r="M115" s="32">
        <v>1.2057473467741935</v>
      </c>
      <c r="N115" s="32">
        <v>1.2076642741935484</v>
      </c>
      <c r="O115" s="32">
        <v>1.2095812016129035</v>
      </c>
      <c r="P115" s="32">
        <v>1.2114981290322582</v>
      </c>
      <c r="Q115" s="32">
        <v>1.213415056451613</v>
      </c>
      <c r="R115" s="32">
        <v>1.2153319838709677</v>
      </c>
      <c r="S115" s="33">
        <v>1.2172489112903226</v>
      </c>
    </row>
    <row r="116" spans="1:19" ht="15">
      <c r="A116" s="59" t="s">
        <v>8</v>
      </c>
      <c r="B116" s="3">
        <v>1</v>
      </c>
      <c r="C116" s="9">
        <v>38789</v>
      </c>
      <c r="D116" s="3" t="s">
        <v>4</v>
      </c>
      <c r="E116" s="34">
        <v>1</v>
      </c>
      <c r="F116" s="34">
        <v>1</v>
      </c>
      <c r="G116" s="34">
        <v>1</v>
      </c>
      <c r="H116" s="34">
        <v>1</v>
      </c>
      <c r="I116" s="34">
        <v>1</v>
      </c>
      <c r="J116" s="34">
        <v>1</v>
      </c>
      <c r="K116" s="34">
        <v>1</v>
      </c>
      <c r="L116" s="34">
        <v>1</v>
      </c>
      <c r="M116" s="34">
        <v>1</v>
      </c>
      <c r="N116" s="34">
        <v>1</v>
      </c>
      <c r="O116" s="34">
        <v>1</v>
      </c>
      <c r="P116" s="34">
        <v>1</v>
      </c>
      <c r="Q116" s="34">
        <v>1</v>
      </c>
      <c r="R116" s="34">
        <v>1.0006451612903227</v>
      </c>
      <c r="S116" s="35">
        <v>1.001290322580645</v>
      </c>
    </row>
    <row r="117" spans="1:19" ht="15.75" thickBot="1">
      <c r="A117" s="60"/>
      <c r="B117" s="27">
        <v>1</v>
      </c>
      <c r="C117" s="26">
        <v>38789</v>
      </c>
      <c r="D117" s="27" t="s">
        <v>5</v>
      </c>
      <c r="E117" s="38">
        <v>1</v>
      </c>
      <c r="F117" s="38">
        <v>1</v>
      </c>
      <c r="G117" s="38">
        <v>1</v>
      </c>
      <c r="H117" s="38">
        <v>1</v>
      </c>
      <c r="I117" s="38">
        <v>1</v>
      </c>
      <c r="J117" s="38">
        <v>1</v>
      </c>
      <c r="K117" s="38">
        <v>1</v>
      </c>
      <c r="L117" s="38">
        <v>1</v>
      </c>
      <c r="M117" s="38">
        <v>1</v>
      </c>
      <c r="N117" s="38">
        <v>1</v>
      </c>
      <c r="O117" s="38">
        <v>1</v>
      </c>
      <c r="P117" s="38">
        <v>1</v>
      </c>
      <c r="Q117" s="38">
        <v>1</v>
      </c>
      <c r="R117" s="38">
        <v>1.001290322580645</v>
      </c>
      <c r="S117" s="39">
        <v>1.0025806451612904</v>
      </c>
    </row>
  </sheetData>
  <mergeCells count="57">
    <mergeCell ref="A48:A49"/>
    <mergeCell ref="A100:A101"/>
    <mergeCell ref="A96:A97"/>
    <mergeCell ref="A50:A51"/>
    <mergeCell ref="A78:A79"/>
    <mergeCell ref="A52:A53"/>
    <mergeCell ref="A80:A81"/>
    <mergeCell ref="A54:A55"/>
    <mergeCell ref="A12:A13"/>
    <mergeCell ref="A14:A15"/>
    <mergeCell ref="A16:A17"/>
    <mergeCell ref="A44:A45"/>
    <mergeCell ref="A36:A37"/>
    <mergeCell ref="A32:A33"/>
    <mergeCell ref="A18:A19"/>
    <mergeCell ref="A20:A21"/>
    <mergeCell ref="A26:A27"/>
    <mergeCell ref="A22:A23"/>
    <mergeCell ref="A4:A5"/>
    <mergeCell ref="A6:A7"/>
    <mergeCell ref="A8:A9"/>
    <mergeCell ref="A10:A11"/>
    <mergeCell ref="A24:A25"/>
    <mergeCell ref="A28:A29"/>
    <mergeCell ref="A82:A83"/>
    <mergeCell ref="A84:A85"/>
    <mergeCell ref="A62:A63"/>
    <mergeCell ref="A66:A67"/>
    <mergeCell ref="A64:A65"/>
    <mergeCell ref="A56:A57"/>
    <mergeCell ref="A30:A31"/>
    <mergeCell ref="A40:A41"/>
    <mergeCell ref="A34:A35"/>
    <mergeCell ref="A38:A39"/>
    <mergeCell ref="A72:A73"/>
    <mergeCell ref="A94:A95"/>
    <mergeCell ref="A42:A43"/>
    <mergeCell ref="A74:A75"/>
    <mergeCell ref="A92:A93"/>
    <mergeCell ref="A88:A89"/>
    <mergeCell ref="A70:A71"/>
    <mergeCell ref="A58:A59"/>
    <mergeCell ref="A46:A47"/>
    <mergeCell ref="A112:A113"/>
    <mergeCell ref="A98:A99"/>
    <mergeCell ref="A110:A111"/>
    <mergeCell ref="A108:A109"/>
    <mergeCell ref="A106:A107"/>
    <mergeCell ref="A60:A61"/>
    <mergeCell ref="A90:A91"/>
    <mergeCell ref="A68:A69"/>
    <mergeCell ref="A86:A87"/>
    <mergeCell ref="A116:A117"/>
    <mergeCell ref="A114:A115"/>
    <mergeCell ref="A76:A77"/>
    <mergeCell ref="A104:A105"/>
    <mergeCell ref="A102:A103"/>
  </mergeCells>
  <printOptions horizontalCentered="1"/>
  <pageMargins left="0.34" right="0.75" top="0.56" bottom="1" header="0" footer="0"/>
  <pageSetup horizontalDpi="600" verticalDpi="600" orientation="portrait" paperSize="5" scale="49" r:id="rId1"/>
  <rowBreaks count="1" manualBreakCount="1">
    <brk id="8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17"/>
  <sheetViews>
    <sheetView view="pageBreakPreview" zoomScale="60" zoomScaleNormal="75" workbookViewId="0" topLeftCell="A102">
      <selection activeCell="C104" sqref="C104"/>
    </sheetView>
  </sheetViews>
  <sheetFormatPr defaultColWidth="11.421875" defaultRowHeight="12.75"/>
  <cols>
    <col min="1" max="1" width="12.421875" style="0" customWidth="1"/>
    <col min="2" max="2" width="13.8515625" style="6" customWidth="1"/>
    <col min="3" max="3" width="12.140625" style="6" customWidth="1"/>
    <col min="4" max="4" width="6.140625" style="0" customWidth="1"/>
    <col min="5" max="21" width="10.421875" style="0" customWidth="1"/>
  </cols>
  <sheetData>
    <row r="1" ht="28.5" customHeight="1">
      <c r="H1" s="5" t="s">
        <v>12</v>
      </c>
    </row>
    <row r="2" spans="1:20" ht="17.25" customHeight="1">
      <c r="A2" s="1" t="s">
        <v>0</v>
      </c>
      <c r="B2" s="1" t="s">
        <v>9</v>
      </c>
      <c r="C2" s="1" t="s">
        <v>1</v>
      </c>
      <c r="D2" s="2" t="s">
        <v>3</v>
      </c>
      <c r="E2" s="28">
        <v>16</v>
      </c>
      <c r="F2" s="28">
        <v>17</v>
      </c>
      <c r="G2" s="28">
        <v>18</v>
      </c>
      <c r="H2" s="28">
        <v>19</v>
      </c>
      <c r="I2" s="28">
        <v>20</v>
      </c>
      <c r="J2" s="28">
        <v>21</v>
      </c>
      <c r="K2" s="28">
        <v>22</v>
      </c>
      <c r="L2" s="28">
        <v>23</v>
      </c>
      <c r="M2" s="28">
        <v>24</v>
      </c>
      <c r="N2" s="28">
        <v>25</v>
      </c>
      <c r="O2" s="28">
        <v>26</v>
      </c>
      <c r="P2" s="28">
        <v>27</v>
      </c>
      <c r="Q2" s="28">
        <v>28</v>
      </c>
      <c r="R2" s="28">
        <v>29</v>
      </c>
      <c r="S2" s="28">
        <v>30</v>
      </c>
      <c r="T2" s="28">
        <v>31</v>
      </c>
    </row>
    <row r="3" spans="5:20" ht="15.75" thickBot="1"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5">
      <c r="A4" s="63" t="s">
        <v>2</v>
      </c>
      <c r="B4" s="23">
        <v>1</v>
      </c>
      <c r="C4" s="24">
        <v>38036</v>
      </c>
      <c r="D4" s="25" t="s">
        <v>4</v>
      </c>
      <c r="E4" s="40">
        <v>1.507380106957772</v>
      </c>
      <c r="F4" s="40">
        <v>1.5076226069749785</v>
      </c>
      <c r="G4" s="40">
        <v>1.5078651069921856</v>
      </c>
      <c r="H4" s="40">
        <v>1.5081076070093926</v>
      </c>
      <c r="I4" s="40">
        <v>1.5083501070265992</v>
      </c>
      <c r="J4" s="40">
        <v>1.508592607043806</v>
      </c>
      <c r="K4" s="40">
        <v>1.508835107061013</v>
      </c>
      <c r="L4" s="40">
        <v>1.5090776070782197</v>
      </c>
      <c r="M4" s="40">
        <v>1.5093201070954267</v>
      </c>
      <c r="N4" s="40">
        <v>1.5095626071126336</v>
      </c>
      <c r="O4" s="40">
        <v>1.5098051071298402</v>
      </c>
      <c r="P4" s="40">
        <v>1.5100476071470472</v>
      </c>
      <c r="Q4" s="40">
        <v>1.5102901071642538</v>
      </c>
      <c r="R4" s="52">
        <v>1.5105326071814609</v>
      </c>
      <c r="S4" s="40">
        <v>1.5107751071986677</v>
      </c>
      <c r="T4" s="44">
        <v>1.5110176072158743</v>
      </c>
    </row>
    <row r="5" spans="1:20" ht="15">
      <c r="A5" s="59"/>
      <c r="B5" s="8">
        <v>1</v>
      </c>
      <c r="C5" s="10">
        <v>38036</v>
      </c>
      <c r="D5" s="1" t="s">
        <v>5</v>
      </c>
      <c r="E5" s="41">
        <v>1.5879518612646744</v>
      </c>
      <c r="F5" s="41">
        <v>1.5882073232758172</v>
      </c>
      <c r="G5" s="41">
        <v>1.5884627852869602</v>
      </c>
      <c r="H5" s="41">
        <v>1.5887182472981032</v>
      </c>
      <c r="I5" s="41">
        <v>1.588973709309246</v>
      </c>
      <c r="J5" s="41">
        <v>1.5892291713203892</v>
      </c>
      <c r="K5" s="41">
        <v>1.5894846333315322</v>
      </c>
      <c r="L5" s="41">
        <v>1.589740095342675</v>
      </c>
      <c r="M5" s="41">
        <v>1.589995557353818</v>
      </c>
      <c r="N5" s="41">
        <v>1.590251019364961</v>
      </c>
      <c r="O5" s="41">
        <v>1.5905064813761038</v>
      </c>
      <c r="P5" s="41">
        <v>1.5907619433872469</v>
      </c>
      <c r="Q5" s="41">
        <v>1.5910174053983897</v>
      </c>
      <c r="R5" s="53">
        <v>1.5912728674095327</v>
      </c>
      <c r="S5" s="41">
        <v>1.591528329420676</v>
      </c>
      <c r="T5" s="45">
        <v>1.5917837914318185</v>
      </c>
    </row>
    <row r="6" spans="1:20" ht="15">
      <c r="A6" s="59" t="s">
        <v>2</v>
      </c>
      <c r="B6" s="7">
        <v>2</v>
      </c>
      <c r="C6" s="9">
        <v>38065</v>
      </c>
      <c r="D6" s="3" t="s">
        <v>4</v>
      </c>
      <c r="E6" s="42">
        <v>1.5011399934699723</v>
      </c>
      <c r="F6" s="42">
        <v>1.5013814896079176</v>
      </c>
      <c r="G6" s="42">
        <v>1.5016229857458634</v>
      </c>
      <c r="H6" s="42">
        <v>1.501864481883809</v>
      </c>
      <c r="I6" s="42">
        <v>1.5021059780217545</v>
      </c>
      <c r="J6" s="42">
        <v>1.5023474741597003</v>
      </c>
      <c r="K6" s="42">
        <v>1.5025889702976458</v>
      </c>
      <c r="L6" s="42">
        <v>1.5028304664355914</v>
      </c>
      <c r="M6" s="42">
        <v>1.5030719625735371</v>
      </c>
      <c r="N6" s="42">
        <v>1.5033134587114827</v>
      </c>
      <c r="O6" s="42">
        <v>1.5035549548494282</v>
      </c>
      <c r="P6" s="42">
        <v>1.503796450987374</v>
      </c>
      <c r="Q6" s="42">
        <v>1.5040379471253194</v>
      </c>
      <c r="R6" s="54">
        <v>1.5042794432632651</v>
      </c>
      <c r="S6" s="42">
        <v>1.5045209394012107</v>
      </c>
      <c r="T6" s="46">
        <v>1.5047624355391562</v>
      </c>
    </row>
    <row r="7" spans="1:20" ht="15">
      <c r="A7" s="59"/>
      <c r="B7" s="8">
        <v>2</v>
      </c>
      <c r="C7" s="10">
        <v>38065</v>
      </c>
      <c r="D7" s="1" t="s">
        <v>5</v>
      </c>
      <c r="E7" s="41">
        <v>1.5839776251048039</v>
      </c>
      <c r="F7" s="41">
        <v>1.584232447760065</v>
      </c>
      <c r="G7" s="41">
        <v>1.5844872704153266</v>
      </c>
      <c r="H7" s="41">
        <v>1.584742093070588</v>
      </c>
      <c r="I7" s="41">
        <v>1.5849969157258492</v>
      </c>
      <c r="J7" s="41">
        <v>1.5852517383811107</v>
      </c>
      <c r="K7" s="41">
        <v>1.585506561036372</v>
      </c>
      <c r="L7" s="41">
        <v>1.5857613836916333</v>
      </c>
      <c r="M7" s="41">
        <v>1.5860162063468948</v>
      </c>
      <c r="N7" s="41">
        <v>1.5862710290021564</v>
      </c>
      <c r="O7" s="41">
        <v>1.5865258516574174</v>
      </c>
      <c r="P7" s="41">
        <v>1.586780674312679</v>
      </c>
      <c r="Q7" s="41">
        <v>1.58703549696794</v>
      </c>
      <c r="R7" s="53">
        <v>1.5872903196232018</v>
      </c>
      <c r="S7" s="41">
        <v>1.5875451422784632</v>
      </c>
      <c r="T7" s="45">
        <v>1.5877999649337244</v>
      </c>
    </row>
    <row r="8" spans="1:20" ht="15">
      <c r="A8" s="59" t="s">
        <v>2</v>
      </c>
      <c r="B8" s="7">
        <v>3</v>
      </c>
      <c r="C8" s="9">
        <v>38096</v>
      </c>
      <c r="D8" s="3" t="s">
        <v>4</v>
      </c>
      <c r="E8" s="42">
        <v>1.4930660065894803</v>
      </c>
      <c r="F8" s="42">
        <v>1.4933062038234874</v>
      </c>
      <c r="G8" s="42">
        <v>1.4935464010574948</v>
      </c>
      <c r="H8" s="42">
        <v>1.4937865982915022</v>
      </c>
      <c r="I8" s="42">
        <v>1.4940267955255093</v>
      </c>
      <c r="J8" s="42">
        <v>1.4942669927595167</v>
      </c>
      <c r="K8" s="42">
        <v>1.4945071899935243</v>
      </c>
      <c r="L8" s="42">
        <v>1.4947473872275314</v>
      </c>
      <c r="M8" s="42">
        <v>1.4949875844615388</v>
      </c>
      <c r="N8" s="42">
        <v>1.4952277816955462</v>
      </c>
      <c r="O8" s="42">
        <v>1.4954679789295533</v>
      </c>
      <c r="P8" s="42">
        <v>1.4957081761635607</v>
      </c>
      <c r="Q8" s="42">
        <v>1.4959483733975678</v>
      </c>
      <c r="R8" s="54">
        <v>1.4961885706315752</v>
      </c>
      <c r="S8" s="42">
        <v>1.4964287678655828</v>
      </c>
      <c r="T8" s="46">
        <v>1.4966689650995897</v>
      </c>
    </row>
    <row r="9" spans="1:20" ht="15">
      <c r="A9" s="59"/>
      <c r="B9" s="8">
        <v>3</v>
      </c>
      <c r="C9" s="10">
        <v>38096</v>
      </c>
      <c r="D9" s="1" t="s">
        <v>5</v>
      </c>
      <c r="E9" s="41">
        <v>1.5742090028599247</v>
      </c>
      <c r="F9" s="41">
        <v>1.5744622539865107</v>
      </c>
      <c r="G9" s="41">
        <v>1.574715505113097</v>
      </c>
      <c r="H9" s="41">
        <v>1.5749687562396835</v>
      </c>
      <c r="I9" s="41">
        <v>1.5752220073662695</v>
      </c>
      <c r="J9" s="41">
        <v>1.5754752584928557</v>
      </c>
      <c r="K9" s="41">
        <v>1.575728509619442</v>
      </c>
      <c r="L9" s="41">
        <v>1.575981760746028</v>
      </c>
      <c r="M9" s="41">
        <v>1.5762350118726145</v>
      </c>
      <c r="N9" s="41">
        <v>1.5764882629992008</v>
      </c>
      <c r="O9" s="41">
        <v>1.5767415141257868</v>
      </c>
      <c r="P9" s="41">
        <v>1.576994765252373</v>
      </c>
      <c r="Q9" s="41">
        <v>1.577248016378959</v>
      </c>
      <c r="R9" s="53">
        <v>1.5775012675055453</v>
      </c>
      <c r="S9" s="41">
        <v>1.5777545186321318</v>
      </c>
      <c r="T9" s="45">
        <v>1.5780077697587176</v>
      </c>
    </row>
    <row r="10" spans="1:20" ht="15">
      <c r="A10" s="59" t="s">
        <v>2</v>
      </c>
      <c r="B10" s="7">
        <v>4</v>
      </c>
      <c r="C10" s="9">
        <v>38126</v>
      </c>
      <c r="D10" s="3" t="s">
        <v>4</v>
      </c>
      <c r="E10" s="42">
        <v>1.4862404331278654</v>
      </c>
      <c r="F10" s="42">
        <v>1.4864795322966438</v>
      </c>
      <c r="G10" s="42">
        <v>1.4867186314654224</v>
      </c>
      <c r="H10" s="42">
        <v>1.4869577306342012</v>
      </c>
      <c r="I10" s="42">
        <v>1.4871968298029796</v>
      </c>
      <c r="J10" s="42">
        <v>1.4874359289717582</v>
      </c>
      <c r="K10" s="42">
        <v>1.487675028140537</v>
      </c>
      <c r="L10" s="42">
        <v>1.4879141273093155</v>
      </c>
      <c r="M10" s="42">
        <v>1.4881532264780941</v>
      </c>
      <c r="N10" s="42">
        <v>1.488392325646873</v>
      </c>
      <c r="O10" s="42">
        <v>1.4886314248156514</v>
      </c>
      <c r="P10" s="42">
        <v>1.48887052398443</v>
      </c>
      <c r="Q10" s="42">
        <v>1.4891096231532084</v>
      </c>
      <c r="R10" s="54">
        <v>1.4893487223219872</v>
      </c>
      <c r="S10" s="42">
        <v>1.4895878214907659</v>
      </c>
      <c r="T10" s="46">
        <v>1.4898269206595443</v>
      </c>
    </row>
    <row r="11" spans="1:20" ht="15">
      <c r="A11" s="59"/>
      <c r="B11" s="8">
        <v>4</v>
      </c>
      <c r="C11" s="10">
        <v>38126</v>
      </c>
      <c r="D11" s="1" t="s">
        <v>5</v>
      </c>
      <c r="E11" s="41">
        <v>1.5682558601072292</v>
      </c>
      <c r="F11" s="41">
        <v>1.5685081535210172</v>
      </c>
      <c r="G11" s="41">
        <v>1.5687604469348053</v>
      </c>
      <c r="H11" s="41">
        <v>1.5690127403485936</v>
      </c>
      <c r="I11" s="41">
        <v>1.5692650337623817</v>
      </c>
      <c r="J11" s="41">
        <v>1.56951732717617</v>
      </c>
      <c r="K11" s="41">
        <v>1.5697696205899583</v>
      </c>
      <c r="L11" s="41">
        <v>1.5700219140037461</v>
      </c>
      <c r="M11" s="41">
        <v>1.5702742074175344</v>
      </c>
      <c r="N11" s="41">
        <v>1.5705265008313227</v>
      </c>
      <c r="O11" s="41">
        <v>1.5707787942451106</v>
      </c>
      <c r="P11" s="41">
        <v>1.5710310876588989</v>
      </c>
      <c r="Q11" s="41">
        <v>1.571283381072687</v>
      </c>
      <c r="R11" s="53">
        <v>1.5715356744864752</v>
      </c>
      <c r="S11" s="41">
        <v>1.5717879679002633</v>
      </c>
      <c r="T11" s="45">
        <v>1.5720402613140514</v>
      </c>
    </row>
    <row r="12" spans="1:20" s="4" customFormat="1" ht="15">
      <c r="A12" s="59" t="s">
        <v>2</v>
      </c>
      <c r="B12" s="7">
        <v>5</v>
      </c>
      <c r="C12" s="9">
        <v>38156</v>
      </c>
      <c r="D12" s="3" t="s">
        <v>4</v>
      </c>
      <c r="E12" s="43">
        <v>1.4792249079308815</v>
      </c>
      <c r="F12" s="43">
        <v>1.4794628784759152</v>
      </c>
      <c r="G12" s="43">
        <v>1.4797008490209491</v>
      </c>
      <c r="H12" s="43">
        <v>1.4799388195659833</v>
      </c>
      <c r="I12" s="43">
        <v>1.480176790111017</v>
      </c>
      <c r="J12" s="43">
        <v>1.480414760656051</v>
      </c>
      <c r="K12" s="43">
        <v>1.4806527312010849</v>
      </c>
      <c r="L12" s="43">
        <v>1.4808907017461186</v>
      </c>
      <c r="M12" s="43">
        <v>1.4811286722911527</v>
      </c>
      <c r="N12" s="43">
        <v>1.4813666428361867</v>
      </c>
      <c r="O12" s="43">
        <v>1.4816046133812204</v>
      </c>
      <c r="P12" s="43">
        <v>1.4818425839262546</v>
      </c>
      <c r="Q12" s="43">
        <v>1.4820805544712883</v>
      </c>
      <c r="R12" s="55">
        <v>1.4823185250163222</v>
      </c>
      <c r="S12" s="43">
        <v>1.4825564955613562</v>
      </c>
      <c r="T12" s="47">
        <v>1.4827944661063899</v>
      </c>
    </row>
    <row r="13" spans="1:20" ht="15">
      <c r="A13" s="59"/>
      <c r="B13" s="8">
        <v>5</v>
      </c>
      <c r="C13" s="10">
        <v>38156</v>
      </c>
      <c r="D13" s="1" t="s">
        <v>5</v>
      </c>
      <c r="E13" s="41">
        <v>1.5616342632124338</v>
      </c>
      <c r="F13" s="41">
        <v>1.561885491375756</v>
      </c>
      <c r="G13" s="41">
        <v>1.5621367195390787</v>
      </c>
      <c r="H13" s="41">
        <v>1.5623879477024012</v>
      </c>
      <c r="I13" s="41">
        <v>1.5626391758657234</v>
      </c>
      <c r="J13" s="41">
        <v>1.562890404029046</v>
      </c>
      <c r="K13" s="41">
        <v>1.5631416321923686</v>
      </c>
      <c r="L13" s="41">
        <v>1.5633928603556908</v>
      </c>
      <c r="M13" s="41">
        <v>1.5636440885190135</v>
      </c>
      <c r="N13" s="41">
        <v>1.563895316682336</v>
      </c>
      <c r="O13" s="41">
        <v>1.5641465448456582</v>
      </c>
      <c r="P13" s="41">
        <v>1.5643977730089809</v>
      </c>
      <c r="Q13" s="41">
        <v>1.564649001172303</v>
      </c>
      <c r="R13" s="53">
        <v>1.5649002293356256</v>
      </c>
      <c r="S13" s="41">
        <v>1.5651514574989482</v>
      </c>
      <c r="T13" s="45">
        <v>1.5654026856622705</v>
      </c>
    </row>
    <row r="14" spans="1:20" ht="15">
      <c r="A14" s="65" t="s">
        <v>2</v>
      </c>
      <c r="B14" s="7">
        <v>6</v>
      </c>
      <c r="C14" s="9">
        <v>38187</v>
      </c>
      <c r="D14" s="3" t="s">
        <v>4</v>
      </c>
      <c r="E14" s="42">
        <v>1.4714887583256513</v>
      </c>
      <c r="F14" s="42">
        <v>1.4717254843163727</v>
      </c>
      <c r="G14" s="42">
        <v>1.4719622103070944</v>
      </c>
      <c r="H14" s="42">
        <v>1.4721989362978163</v>
      </c>
      <c r="I14" s="42">
        <v>1.4724356622885377</v>
      </c>
      <c r="J14" s="42">
        <v>1.4726723882792594</v>
      </c>
      <c r="K14" s="42">
        <v>1.472909114269981</v>
      </c>
      <c r="L14" s="42">
        <v>1.4731458402607025</v>
      </c>
      <c r="M14" s="42">
        <v>1.4733825662514242</v>
      </c>
      <c r="N14" s="42">
        <v>1.473619292242146</v>
      </c>
      <c r="O14" s="42">
        <v>1.4738560182328675</v>
      </c>
      <c r="P14" s="42">
        <v>1.4740927442235892</v>
      </c>
      <c r="Q14" s="42">
        <v>1.4743294702143106</v>
      </c>
      <c r="R14" s="54">
        <v>1.4745661962050323</v>
      </c>
      <c r="S14" s="42">
        <v>1.4748029221957542</v>
      </c>
      <c r="T14" s="46">
        <v>1.4750396481864754</v>
      </c>
    </row>
    <row r="15" spans="1:20" ht="15">
      <c r="A15" s="62"/>
      <c r="B15" s="8">
        <v>6</v>
      </c>
      <c r="C15" s="10">
        <v>38187</v>
      </c>
      <c r="D15" s="1" t="s">
        <v>5</v>
      </c>
      <c r="E15" s="41">
        <v>1.5526901414393008</v>
      </c>
      <c r="F15" s="41">
        <v>1.552939930715594</v>
      </c>
      <c r="G15" s="41">
        <v>1.5531897199918874</v>
      </c>
      <c r="H15" s="41">
        <v>1.5534395092681808</v>
      </c>
      <c r="I15" s="41">
        <v>1.553689298544474</v>
      </c>
      <c r="J15" s="41">
        <v>1.5539390878207673</v>
      </c>
      <c r="K15" s="41">
        <v>1.5541888770970607</v>
      </c>
      <c r="L15" s="41">
        <v>1.5544386663733538</v>
      </c>
      <c r="M15" s="41">
        <v>1.5546884556496472</v>
      </c>
      <c r="N15" s="41">
        <v>1.5549382449259408</v>
      </c>
      <c r="O15" s="41">
        <v>1.5551880342022337</v>
      </c>
      <c r="P15" s="41">
        <v>1.5554378234785273</v>
      </c>
      <c r="Q15" s="41">
        <v>1.5556876127548203</v>
      </c>
      <c r="R15" s="53">
        <v>1.5559374020311139</v>
      </c>
      <c r="S15" s="41">
        <v>1.5561871913074072</v>
      </c>
      <c r="T15" s="45">
        <v>1.5564369805837004</v>
      </c>
    </row>
    <row r="16" spans="1:20" ht="15">
      <c r="A16" s="65" t="s">
        <v>2</v>
      </c>
      <c r="B16" s="7">
        <v>7</v>
      </c>
      <c r="C16" s="9">
        <v>38219</v>
      </c>
      <c r="D16" s="3" t="s">
        <v>4</v>
      </c>
      <c r="E16" s="42">
        <v>1.4632305513064265</v>
      </c>
      <c r="F16" s="42">
        <v>1.4634659487567652</v>
      </c>
      <c r="G16" s="42">
        <v>1.4637013462071042</v>
      </c>
      <c r="H16" s="42">
        <v>1.4639367436574433</v>
      </c>
      <c r="I16" s="42">
        <v>1.464172141107782</v>
      </c>
      <c r="J16" s="42">
        <v>1.4644075385581208</v>
      </c>
      <c r="K16" s="42">
        <v>1.4646429360084599</v>
      </c>
      <c r="L16" s="42">
        <v>1.4648783334587985</v>
      </c>
      <c r="M16" s="42">
        <v>1.4651137309091375</v>
      </c>
      <c r="N16" s="42">
        <v>1.4653491283594764</v>
      </c>
      <c r="O16" s="42">
        <v>1.4655845258098152</v>
      </c>
      <c r="P16" s="42">
        <v>1.465819923260154</v>
      </c>
      <c r="Q16" s="42">
        <v>1.4660553207104927</v>
      </c>
      <c r="R16" s="54">
        <v>1.4662907181608318</v>
      </c>
      <c r="S16" s="42">
        <v>1.4665261156111706</v>
      </c>
      <c r="T16" s="46">
        <v>1.4667615130615095</v>
      </c>
    </row>
    <row r="17" spans="1:20" ht="15">
      <c r="A17" s="62"/>
      <c r="B17" s="8">
        <v>7</v>
      </c>
      <c r="C17" s="10">
        <v>38219</v>
      </c>
      <c r="D17" s="1" t="s">
        <v>5</v>
      </c>
      <c r="E17" s="41">
        <v>1.5420429340676274</v>
      </c>
      <c r="F17" s="41">
        <v>1.5422910104727217</v>
      </c>
      <c r="G17" s="41">
        <v>1.5425390868778164</v>
      </c>
      <c r="H17" s="41">
        <v>1.542787163282911</v>
      </c>
      <c r="I17" s="41">
        <v>1.5430352396880054</v>
      </c>
      <c r="J17" s="41">
        <v>1.5432833160931</v>
      </c>
      <c r="K17" s="41">
        <v>1.5435313924981946</v>
      </c>
      <c r="L17" s="41">
        <v>1.5437794689032889</v>
      </c>
      <c r="M17" s="41">
        <v>1.5440275453083836</v>
      </c>
      <c r="N17" s="41">
        <v>1.5442756217134783</v>
      </c>
      <c r="O17" s="41">
        <v>1.5445236981185726</v>
      </c>
      <c r="P17" s="41">
        <v>1.5447717745236673</v>
      </c>
      <c r="Q17" s="41">
        <v>1.5450198509287616</v>
      </c>
      <c r="R17" s="53">
        <v>1.545267927333856</v>
      </c>
      <c r="S17" s="41">
        <v>1.5455160037389508</v>
      </c>
      <c r="T17" s="45">
        <v>1.545764080144045</v>
      </c>
    </row>
    <row r="18" spans="1:20" ht="15">
      <c r="A18" s="59" t="s">
        <v>2</v>
      </c>
      <c r="B18" s="7">
        <v>8</v>
      </c>
      <c r="C18" s="9">
        <v>38247</v>
      </c>
      <c r="D18" s="3" t="s">
        <v>4</v>
      </c>
      <c r="E18" s="42">
        <v>1.4582203768245119</v>
      </c>
      <c r="F18" s="42">
        <v>1.4584549682622248</v>
      </c>
      <c r="G18" s="42">
        <v>1.4586895596999379</v>
      </c>
      <c r="H18" s="42">
        <v>1.4589241511376512</v>
      </c>
      <c r="I18" s="42">
        <v>1.459158742575364</v>
      </c>
      <c r="J18" s="42">
        <v>1.4593933340130771</v>
      </c>
      <c r="K18" s="42">
        <v>1.4596279254507902</v>
      </c>
      <c r="L18" s="42">
        <v>1.459862516888503</v>
      </c>
      <c r="M18" s="42">
        <v>1.4600971083262164</v>
      </c>
      <c r="N18" s="42">
        <v>1.4603316997639295</v>
      </c>
      <c r="O18" s="42">
        <v>1.4605662912016424</v>
      </c>
      <c r="P18" s="42">
        <v>1.4608008826393557</v>
      </c>
      <c r="Q18" s="42">
        <v>1.4610354740770686</v>
      </c>
      <c r="R18" s="54">
        <v>1.4612700655147817</v>
      </c>
      <c r="S18" s="42">
        <v>1.4615046569524948</v>
      </c>
      <c r="T18" s="46">
        <v>1.4617392483902076</v>
      </c>
    </row>
    <row r="19" spans="1:20" ht="15">
      <c r="A19" s="59"/>
      <c r="B19" s="8">
        <v>8</v>
      </c>
      <c r="C19" s="10">
        <v>38247</v>
      </c>
      <c r="D19" s="1" t="s">
        <v>5</v>
      </c>
      <c r="E19" s="41">
        <v>1.5414468265418007</v>
      </c>
      <c r="F19" s="41">
        <v>1.541694807048001</v>
      </c>
      <c r="G19" s="41">
        <v>1.5419427875542013</v>
      </c>
      <c r="H19" s="41">
        <v>1.542190768060402</v>
      </c>
      <c r="I19" s="41">
        <v>1.5424387485666022</v>
      </c>
      <c r="J19" s="41">
        <v>1.5426867290728028</v>
      </c>
      <c r="K19" s="41">
        <v>1.5429347095790031</v>
      </c>
      <c r="L19" s="41">
        <v>1.5431826900852035</v>
      </c>
      <c r="M19" s="41">
        <v>1.543430670591404</v>
      </c>
      <c r="N19" s="41">
        <v>1.5436786510976046</v>
      </c>
      <c r="O19" s="41">
        <v>1.5439266316038047</v>
      </c>
      <c r="P19" s="41">
        <v>1.5441746121100053</v>
      </c>
      <c r="Q19" s="41">
        <v>1.5444225926162054</v>
      </c>
      <c r="R19" s="53">
        <v>1.544670573122406</v>
      </c>
      <c r="S19" s="41">
        <v>1.5449185536286065</v>
      </c>
      <c r="T19" s="45">
        <v>1.5451665341348066</v>
      </c>
    </row>
    <row r="20" spans="1:20" ht="15">
      <c r="A20" s="59" t="s">
        <v>2</v>
      </c>
      <c r="B20" s="7">
        <v>9</v>
      </c>
      <c r="C20" s="9">
        <v>38279</v>
      </c>
      <c r="D20" s="3" t="s">
        <v>4</v>
      </c>
      <c r="E20" s="42">
        <v>1.4496353246028486</v>
      </c>
      <c r="F20" s="42">
        <v>1.4498685349189042</v>
      </c>
      <c r="G20" s="42">
        <v>1.4501017452349603</v>
      </c>
      <c r="H20" s="42">
        <v>1.450334955551016</v>
      </c>
      <c r="I20" s="42">
        <v>1.4505681658670717</v>
      </c>
      <c r="J20" s="42">
        <v>1.4508013761831275</v>
      </c>
      <c r="K20" s="42">
        <v>1.4510345864991834</v>
      </c>
      <c r="L20" s="42">
        <v>1.451267796815239</v>
      </c>
      <c r="M20" s="42">
        <v>1.451501007131295</v>
      </c>
      <c r="N20" s="42">
        <v>1.4517342174473509</v>
      </c>
      <c r="O20" s="42">
        <v>1.4519674277634065</v>
      </c>
      <c r="P20" s="42">
        <v>1.4522006380794623</v>
      </c>
      <c r="Q20" s="42">
        <v>1.452433848395518</v>
      </c>
      <c r="R20" s="54">
        <v>1.452667058711574</v>
      </c>
      <c r="S20" s="42">
        <v>1.4529002690276298</v>
      </c>
      <c r="T20" s="46">
        <v>1.4531334793436854</v>
      </c>
    </row>
    <row r="21" spans="1:20" ht="15">
      <c r="A21" s="59"/>
      <c r="B21" s="8">
        <v>9</v>
      </c>
      <c r="C21" s="10">
        <v>38279</v>
      </c>
      <c r="D21" s="1" t="s">
        <v>5</v>
      </c>
      <c r="E21" s="41">
        <v>1.529630766431501</v>
      </c>
      <c r="F21" s="41">
        <v>1.52987684602713</v>
      </c>
      <c r="G21" s="41">
        <v>1.5301229256227593</v>
      </c>
      <c r="H21" s="41">
        <v>1.5303690052183887</v>
      </c>
      <c r="I21" s="41">
        <v>1.5306150848140176</v>
      </c>
      <c r="J21" s="41">
        <v>1.530861164409647</v>
      </c>
      <c r="K21" s="41">
        <v>1.5311072440052764</v>
      </c>
      <c r="L21" s="41">
        <v>1.5313533236009056</v>
      </c>
      <c r="M21" s="41">
        <v>1.531599403196535</v>
      </c>
      <c r="N21" s="41">
        <v>1.5318454827921644</v>
      </c>
      <c r="O21" s="41">
        <v>1.5320915623877933</v>
      </c>
      <c r="P21" s="41">
        <v>1.5323376419834227</v>
      </c>
      <c r="Q21" s="41">
        <v>1.5325837215790516</v>
      </c>
      <c r="R21" s="53">
        <v>1.532829801174681</v>
      </c>
      <c r="S21" s="41">
        <v>1.5330758807703104</v>
      </c>
      <c r="T21" s="45">
        <v>1.5333219603659396</v>
      </c>
    </row>
    <row r="22" spans="1:20" ht="15">
      <c r="A22" s="59" t="s">
        <v>2</v>
      </c>
      <c r="B22" s="3">
        <v>10</v>
      </c>
      <c r="C22" s="9">
        <v>38310</v>
      </c>
      <c r="D22" s="3" t="s">
        <v>4</v>
      </c>
      <c r="E22" s="34">
        <v>1.4418383592010506</v>
      </c>
      <c r="F22" s="34">
        <v>1.4420703151790428</v>
      </c>
      <c r="G22" s="34">
        <v>1.4423022711570355</v>
      </c>
      <c r="H22" s="34">
        <v>1.4425342271350279</v>
      </c>
      <c r="I22" s="34">
        <v>1.4427661831130203</v>
      </c>
      <c r="J22" s="34">
        <v>1.4429981390910127</v>
      </c>
      <c r="K22" s="34">
        <v>1.4432300950690053</v>
      </c>
      <c r="L22" s="34">
        <v>1.4434620510469975</v>
      </c>
      <c r="M22" s="34">
        <v>1.4436940070249902</v>
      </c>
      <c r="N22" s="34">
        <v>1.4439259630029826</v>
      </c>
      <c r="O22" s="34">
        <v>1.4441579189809748</v>
      </c>
      <c r="P22" s="34">
        <v>1.4443898749589674</v>
      </c>
      <c r="Q22" s="34">
        <v>1.4446218309369596</v>
      </c>
      <c r="R22" s="56">
        <v>1.4448537869149523</v>
      </c>
      <c r="S22" s="34">
        <v>1.445085742892945</v>
      </c>
      <c r="T22" s="48">
        <v>1.445317698870937</v>
      </c>
    </row>
    <row r="23" spans="1:20" ht="15">
      <c r="A23" s="59"/>
      <c r="B23" s="1">
        <v>10</v>
      </c>
      <c r="C23" s="10">
        <v>38310</v>
      </c>
      <c r="D23" s="1" t="s">
        <v>5</v>
      </c>
      <c r="E23" s="32">
        <v>1.5201973092319871</v>
      </c>
      <c r="F23" s="32">
        <v>1.5204418712186716</v>
      </c>
      <c r="G23" s="32">
        <v>1.5206864332053562</v>
      </c>
      <c r="H23" s="32">
        <v>1.5209309951920411</v>
      </c>
      <c r="I23" s="32">
        <v>1.5211755571787255</v>
      </c>
      <c r="J23" s="32">
        <v>1.5214201191654104</v>
      </c>
      <c r="K23" s="32">
        <v>1.521664681152095</v>
      </c>
      <c r="L23" s="32">
        <v>1.5219092431387797</v>
      </c>
      <c r="M23" s="32">
        <v>1.5221538051254644</v>
      </c>
      <c r="N23" s="32">
        <v>1.5223983671121493</v>
      </c>
      <c r="O23" s="32">
        <v>1.5226429290988337</v>
      </c>
      <c r="P23" s="32">
        <v>1.5228874910855186</v>
      </c>
      <c r="Q23" s="32">
        <v>1.523132053072203</v>
      </c>
      <c r="R23" s="57">
        <v>1.5233766150588877</v>
      </c>
      <c r="S23" s="32">
        <v>1.5236211770455725</v>
      </c>
      <c r="T23" s="49">
        <v>1.523865739032257</v>
      </c>
    </row>
    <row r="24" spans="1:20" ht="15">
      <c r="A24" s="59" t="s">
        <v>2</v>
      </c>
      <c r="B24" s="3">
        <v>11</v>
      </c>
      <c r="C24" s="9">
        <v>38338</v>
      </c>
      <c r="D24" s="3" t="s">
        <v>4</v>
      </c>
      <c r="E24" s="34">
        <v>1.4370846778832571</v>
      </c>
      <c r="F24" s="34">
        <v>1.4373158691120025</v>
      </c>
      <c r="G24" s="34">
        <v>1.4375470603407483</v>
      </c>
      <c r="H24" s="34">
        <v>1.4377782515694941</v>
      </c>
      <c r="I24" s="34">
        <v>1.4380094427982397</v>
      </c>
      <c r="J24" s="34">
        <v>1.4382406340269855</v>
      </c>
      <c r="K24" s="34">
        <v>1.4384718252557314</v>
      </c>
      <c r="L24" s="34">
        <v>1.4387030164844767</v>
      </c>
      <c r="M24" s="34">
        <v>1.4389342077132226</v>
      </c>
      <c r="N24" s="34">
        <v>1.4391653989419684</v>
      </c>
      <c r="O24" s="34">
        <v>1.4393965901707138</v>
      </c>
      <c r="P24" s="34">
        <v>1.4396277813994596</v>
      </c>
      <c r="Q24" s="34">
        <v>1.4398589726282052</v>
      </c>
      <c r="R24" s="56">
        <v>1.440090163856951</v>
      </c>
      <c r="S24" s="34">
        <v>1.4403213550856968</v>
      </c>
      <c r="T24" s="48">
        <v>1.4405525463144422</v>
      </c>
    </row>
    <row r="25" spans="1:20" ht="15">
      <c r="A25" s="59"/>
      <c r="B25" s="1">
        <v>11</v>
      </c>
      <c r="C25" s="10">
        <v>38338</v>
      </c>
      <c r="D25" s="1" t="s">
        <v>5</v>
      </c>
      <c r="E25" s="32">
        <v>1.5201777340790041</v>
      </c>
      <c r="F25" s="32">
        <v>1.5204222929165327</v>
      </c>
      <c r="G25" s="32">
        <v>1.5206668517540618</v>
      </c>
      <c r="H25" s="32">
        <v>1.5209114105915906</v>
      </c>
      <c r="I25" s="32">
        <v>1.5211559694291192</v>
      </c>
      <c r="J25" s="32">
        <v>1.521400528266648</v>
      </c>
      <c r="K25" s="32">
        <v>1.521645087104177</v>
      </c>
      <c r="L25" s="32">
        <v>1.5218896459417055</v>
      </c>
      <c r="M25" s="32">
        <v>1.5221342047792346</v>
      </c>
      <c r="N25" s="32">
        <v>1.5223787636167634</v>
      </c>
      <c r="O25" s="32">
        <v>1.522623322454292</v>
      </c>
      <c r="P25" s="32">
        <v>1.5228678812918208</v>
      </c>
      <c r="Q25" s="32">
        <v>1.5231124401293494</v>
      </c>
      <c r="R25" s="57">
        <v>1.5233569989668785</v>
      </c>
      <c r="S25" s="32">
        <v>1.5236015578044073</v>
      </c>
      <c r="T25" s="49">
        <v>1.523846116641936</v>
      </c>
    </row>
    <row r="26" spans="1:20" ht="15">
      <c r="A26" s="59" t="s">
        <v>2</v>
      </c>
      <c r="B26" s="3">
        <v>12</v>
      </c>
      <c r="C26" s="9">
        <v>38371</v>
      </c>
      <c r="D26" s="3" t="s">
        <v>4</v>
      </c>
      <c r="E26" s="34">
        <v>1.42810644148417</v>
      </c>
      <c r="F26" s="34">
        <v>1.4283361883376904</v>
      </c>
      <c r="G26" s="34">
        <v>1.428565935191211</v>
      </c>
      <c r="H26" s="34">
        <v>1.4287956820447318</v>
      </c>
      <c r="I26" s="34">
        <v>1.4290254288982522</v>
      </c>
      <c r="J26" s="34">
        <v>1.4292551757517729</v>
      </c>
      <c r="K26" s="34">
        <v>1.4294849226052937</v>
      </c>
      <c r="L26" s="34">
        <v>1.429714669458814</v>
      </c>
      <c r="M26" s="34">
        <v>1.4299444163123347</v>
      </c>
      <c r="N26" s="34">
        <v>1.4301741631658555</v>
      </c>
      <c r="O26" s="34">
        <v>1.430403910019376</v>
      </c>
      <c r="P26" s="34">
        <v>1.4306336568728966</v>
      </c>
      <c r="Q26" s="34">
        <v>1.430863403726417</v>
      </c>
      <c r="R26" s="56">
        <v>1.4310931505799378</v>
      </c>
      <c r="S26" s="34">
        <v>1.4313228974334584</v>
      </c>
      <c r="T26" s="48">
        <v>1.4315526442869788</v>
      </c>
    </row>
    <row r="27" spans="1:20" ht="15">
      <c r="A27" s="59"/>
      <c r="B27" s="1">
        <v>12</v>
      </c>
      <c r="C27" s="10">
        <v>38371</v>
      </c>
      <c r="D27" s="1" t="s">
        <v>5</v>
      </c>
      <c r="E27" s="32">
        <v>1.5069138517521068</v>
      </c>
      <c r="F27" s="32">
        <v>1.5071562767604323</v>
      </c>
      <c r="G27" s="32">
        <v>1.507398701768758</v>
      </c>
      <c r="H27" s="32">
        <v>1.5076411267770837</v>
      </c>
      <c r="I27" s="32">
        <v>1.507883551785409</v>
      </c>
      <c r="J27" s="32">
        <v>1.508125976793735</v>
      </c>
      <c r="K27" s="32">
        <v>1.5083684018020607</v>
      </c>
      <c r="L27" s="32">
        <v>1.508610826810386</v>
      </c>
      <c r="M27" s="32">
        <v>1.5088532518187117</v>
      </c>
      <c r="N27" s="32">
        <v>1.5090956768270374</v>
      </c>
      <c r="O27" s="32">
        <v>1.5093381018353629</v>
      </c>
      <c r="P27" s="32">
        <v>1.5095805268436886</v>
      </c>
      <c r="Q27" s="32">
        <v>1.509822951852014</v>
      </c>
      <c r="R27" s="57">
        <v>1.5100653768603398</v>
      </c>
      <c r="S27" s="32">
        <v>1.5103078018686655</v>
      </c>
      <c r="T27" s="49">
        <v>1.510550226876991</v>
      </c>
    </row>
    <row r="28" spans="1:20" ht="15">
      <c r="A28" s="59" t="s">
        <v>2</v>
      </c>
      <c r="B28" s="3">
        <v>1</v>
      </c>
      <c r="C28" s="9">
        <v>38401</v>
      </c>
      <c r="D28" s="3" t="s">
        <v>4</v>
      </c>
      <c r="E28" s="34">
        <v>1.4201566831398402</v>
      </c>
      <c r="F28" s="34">
        <v>1.420385151074708</v>
      </c>
      <c r="G28" s="34">
        <v>1.4206136190095762</v>
      </c>
      <c r="H28" s="34">
        <v>1.4208420869444442</v>
      </c>
      <c r="I28" s="34">
        <v>1.421070554879312</v>
      </c>
      <c r="J28" s="34">
        <v>1.4212990228141804</v>
      </c>
      <c r="K28" s="34">
        <v>1.4215274907490485</v>
      </c>
      <c r="L28" s="34">
        <v>1.4217559586839164</v>
      </c>
      <c r="M28" s="34">
        <v>1.4219844266187844</v>
      </c>
      <c r="N28" s="34">
        <v>1.4222128945536527</v>
      </c>
      <c r="O28" s="34">
        <v>1.4224413624885206</v>
      </c>
      <c r="P28" s="34">
        <v>1.4226698304233887</v>
      </c>
      <c r="Q28" s="34">
        <v>1.4228982983582565</v>
      </c>
      <c r="R28" s="56">
        <v>1.4231267662931246</v>
      </c>
      <c r="S28" s="34">
        <v>1.423355234227993</v>
      </c>
      <c r="T28" s="48">
        <v>1.4235837021628608</v>
      </c>
    </row>
    <row r="29" spans="1:20" ht="15">
      <c r="A29" s="59"/>
      <c r="B29" s="1">
        <v>1</v>
      </c>
      <c r="C29" s="10">
        <v>38401</v>
      </c>
      <c r="D29" s="1" t="s">
        <v>5</v>
      </c>
      <c r="E29" s="32">
        <v>1.4967831319033302</v>
      </c>
      <c r="F29" s="32">
        <v>1.4970239271304702</v>
      </c>
      <c r="G29" s="32">
        <v>1.4972647223576105</v>
      </c>
      <c r="H29" s="32">
        <v>1.4975055175847507</v>
      </c>
      <c r="I29" s="32">
        <v>1.4977463128118906</v>
      </c>
      <c r="J29" s="32">
        <v>1.497987108039031</v>
      </c>
      <c r="K29" s="32">
        <v>1.4982279032661714</v>
      </c>
      <c r="L29" s="32">
        <v>1.4984686984933113</v>
      </c>
      <c r="M29" s="32">
        <v>1.4987094937204515</v>
      </c>
      <c r="N29" s="32">
        <v>1.4989502889475919</v>
      </c>
      <c r="O29" s="32">
        <v>1.4991910841747318</v>
      </c>
      <c r="P29" s="32">
        <v>1.4994318794018722</v>
      </c>
      <c r="Q29" s="32">
        <v>1.499672674629012</v>
      </c>
      <c r="R29" s="57">
        <v>1.4999134698561523</v>
      </c>
      <c r="S29" s="32">
        <v>1.5001542650832926</v>
      </c>
      <c r="T29" s="49">
        <v>1.5003950603104326</v>
      </c>
    </row>
    <row r="30" spans="1:20" ht="15">
      <c r="A30" s="59" t="s">
        <v>2</v>
      </c>
      <c r="B30" s="3">
        <v>2</v>
      </c>
      <c r="C30" s="9">
        <v>38429</v>
      </c>
      <c r="D30" s="3" t="s">
        <v>4</v>
      </c>
      <c r="E30" s="34">
        <v>1.4148369814376294</v>
      </c>
      <c r="F30" s="34">
        <v>1.4150645935646302</v>
      </c>
      <c r="G30" s="34">
        <v>1.415292205691631</v>
      </c>
      <c r="H30" s="34">
        <v>1.4155198178186321</v>
      </c>
      <c r="I30" s="34">
        <v>1.4157474299456327</v>
      </c>
      <c r="J30" s="34">
        <v>1.4159750420726338</v>
      </c>
      <c r="K30" s="34">
        <v>1.4162026541996349</v>
      </c>
      <c r="L30" s="34">
        <v>1.4164302663266355</v>
      </c>
      <c r="M30" s="34">
        <v>1.4166578784536366</v>
      </c>
      <c r="N30" s="34">
        <v>1.4168854905806376</v>
      </c>
      <c r="O30" s="34">
        <v>1.4171131027076382</v>
      </c>
      <c r="P30" s="34">
        <v>1.4173407148346393</v>
      </c>
      <c r="Q30" s="34">
        <v>1.41756832696164</v>
      </c>
      <c r="R30" s="56">
        <v>1.417795939088641</v>
      </c>
      <c r="S30" s="34">
        <v>1.418023551215642</v>
      </c>
      <c r="T30" s="48">
        <v>1.4182511633426427</v>
      </c>
    </row>
    <row r="31" spans="1:20" ht="15">
      <c r="A31" s="59"/>
      <c r="B31" s="1">
        <v>2</v>
      </c>
      <c r="C31" s="10">
        <v>38429</v>
      </c>
      <c r="D31" s="1" t="s">
        <v>5</v>
      </c>
      <c r="E31" s="32">
        <v>1.4947790958279432</v>
      </c>
      <c r="F31" s="32">
        <v>1.495019568655457</v>
      </c>
      <c r="G31" s="32">
        <v>1.4952600414829713</v>
      </c>
      <c r="H31" s="32">
        <v>1.4955005143104856</v>
      </c>
      <c r="I31" s="32">
        <v>1.4957409871379996</v>
      </c>
      <c r="J31" s="32">
        <v>1.495981459965514</v>
      </c>
      <c r="K31" s="32">
        <v>1.4962219327930282</v>
      </c>
      <c r="L31" s="32">
        <v>1.496462405620542</v>
      </c>
      <c r="M31" s="32">
        <v>1.4967028784480563</v>
      </c>
      <c r="N31" s="32">
        <v>1.4969433512755705</v>
      </c>
      <c r="O31" s="32">
        <v>1.4971838241030844</v>
      </c>
      <c r="P31" s="32">
        <v>1.4974242969305986</v>
      </c>
      <c r="Q31" s="32">
        <v>1.4976647697581127</v>
      </c>
      <c r="R31" s="57">
        <v>1.497905242585627</v>
      </c>
      <c r="S31" s="32">
        <v>1.4981457154131412</v>
      </c>
      <c r="T31" s="49">
        <v>1.498386188240655</v>
      </c>
    </row>
    <row r="32" spans="1:20" ht="15">
      <c r="A32" s="59" t="s">
        <v>2</v>
      </c>
      <c r="B32" s="3">
        <v>3</v>
      </c>
      <c r="C32" s="9">
        <v>38461</v>
      </c>
      <c r="D32" s="3" t="s">
        <v>4</v>
      </c>
      <c r="E32" s="34">
        <v>1.4063268440803027</v>
      </c>
      <c r="F32" s="34">
        <v>1.406553087137587</v>
      </c>
      <c r="G32" s="34">
        <v>1.4067793301948717</v>
      </c>
      <c r="H32" s="34">
        <v>1.4070055732521562</v>
      </c>
      <c r="I32" s="34">
        <v>1.4072318163094404</v>
      </c>
      <c r="J32" s="34">
        <v>1.407458059366725</v>
      </c>
      <c r="K32" s="34">
        <v>1.4076843024240095</v>
      </c>
      <c r="L32" s="34">
        <v>1.407910545481294</v>
      </c>
      <c r="M32" s="34">
        <v>1.4081367885385785</v>
      </c>
      <c r="N32" s="34">
        <v>1.408363031595863</v>
      </c>
      <c r="O32" s="34">
        <v>1.4085892746531472</v>
      </c>
      <c r="P32" s="34">
        <v>1.4088155177104318</v>
      </c>
      <c r="Q32" s="34">
        <v>1.4090417607677161</v>
      </c>
      <c r="R32" s="56">
        <v>1.4092680038250007</v>
      </c>
      <c r="S32" s="34">
        <v>1.4094942468822853</v>
      </c>
      <c r="T32" s="48">
        <v>1.4097204899395697</v>
      </c>
    </row>
    <row r="33" spans="1:20" ht="15">
      <c r="A33" s="59"/>
      <c r="B33" s="1">
        <v>3</v>
      </c>
      <c r="C33" s="10">
        <v>38461</v>
      </c>
      <c r="D33" s="1" t="s">
        <v>5</v>
      </c>
      <c r="E33" s="32">
        <v>1.4827558655439261</v>
      </c>
      <c r="F33" s="32">
        <v>1.482994404132334</v>
      </c>
      <c r="G33" s="32">
        <v>1.483232942720742</v>
      </c>
      <c r="H33" s="32">
        <v>1.48347148130915</v>
      </c>
      <c r="I33" s="32">
        <v>1.483710019897558</v>
      </c>
      <c r="J33" s="32">
        <v>1.483948558485966</v>
      </c>
      <c r="K33" s="32">
        <v>1.484187097074374</v>
      </c>
      <c r="L33" s="32">
        <v>1.4844256356627819</v>
      </c>
      <c r="M33" s="32">
        <v>1.48466417425119</v>
      </c>
      <c r="N33" s="32">
        <v>1.484902712839598</v>
      </c>
      <c r="O33" s="32">
        <v>1.4851412514280058</v>
      </c>
      <c r="P33" s="32">
        <v>1.4853797900164138</v>
      </c>
      <c r="Q33" s="32">
        <v>1.4856183286048215</v>
      </c>
      <c r="R33" s="57">
        <v>1.4858568671932295</v>
      </c>
      <c r="S33" s="32">
        <v>1.4860954057816376</v>
      </c>
      <c r="T33" s="49">
        <v>1.4863339443700454</v>
      </c>
    </row>
    <row r="34" spans="1:20" ht="15">
      <c r="A34" s="59" t="s">
        <v>2</v>
      </c>
      <c r="B34" s="3">
        <v>4</v>
      </c>
      <c r="C34" s="9">
        <v>38491</v>
      </c>
      <c r="D34" s="3" t="s">
        <v>4</v>
      </c>
      <c r="E34" s="34">
        <v>1.3998977999905258</v>
      </c>
      <c r="F34" s="34">
        <v>1.400123008774308</v>
      </c>
      <c r="G34" s="34">
        <v>1.4003482175580901</v>
      </c>
      <c r="H34" s="34">
        <v>1.4005734263418725</v>
      </c>
      <c r="I34" s="34">
        <v>1.4007986351256547</v>
      </c>
      <c r="J34" s="34">
        <v>1.401023843909437</v>
      </c>
      <c r="K34" s="34">
        <v>1.4012490526932193</v>
      </c>
      <c r="L34" s="34">
        <v>1.4014742614770015</v>
      </c>
      <c r="M34" s="34">
        <v>1.401699470260784</v>
      </c>
      <c r="N34" s="34">
        <v>1.401924679044566</v>
      </c>
      <c r="O34" s="34">
        <v>1.4021498878283483</v>
      </c>
      <c r="P34" s="34">
        <v>1.4023750966121307</v>
      </c>
      <c r="Q34" s="34">
        <v>1.4026003053959126</v>
      </c>
      <c r="R34" s="56">
        <v>1.402825514179695</v>
      </c>
      <c r="S34" s="34">
        <v>1.4030507229634774</v>
      </c>
      <c r="T34" s="48">
        <v>1.4032759317472594</v>
      </c>
    </row>
    <row r="35" spans="1:20" ht="15">
      <c r="A35" s="59"/>
      <c r="B35" s="1">
        <v>4</v>
      </c>
      <c r="C35" s="10">
        <v>38491</v>
      </c>
      <c r="D35" s="1" t="s">
        <v>5</v>
      </c>
      <c r="E35" s="32">
        <v>1.4771485685973689</v>
      </c>
      <c r="F35" s="32">
        <v>1.4773862051109783</v>
      </c>
      <c r="G35" s="32">
        <v>1.477623841624588</v>
      </c>
      <c r="H35" s="32">
        <v>1.4778614781381978</v>
      </c>
      <c r="I35" s="32">
        <v>1.478099114651807</v>
      </c>
      <c r="J35" s="32">
        <v>1.4783367511654169</v>
      </c>
      <c r="K35" s="32">
        <v>1.4785743876790265</v>
      </c>
      <c r="L35" s="32">
        <v>1.478812024192636</v>
      </c>
      <c r="M35" s="32">
        <v>1.4790496607062458</v>
      </c>
      <c r="N35" s="32">
        <v>1.4792872972198554</v>
      </c>
      <c r="O35" s="32">
        <v>1.4795249337334648</v>
      </c>
      <c r="P35" s="32">
        <v>1.4797625702470745</v>
      </c>
      <c r="Q35" s="32">
        <v>1.480000206760684</v>
      </c>
      <c r="R35" s="57">
        <v>1.4802378432742935</v>
      </c>
      <c r="S35" s="32">
        <v>1.4804754797879034</v>
      </c>
      <c r="T35" s="49">
        <v>1.4807131163015128</v>
      </c>
    </row>
    <row r="36" spans="1:20" ht="15">
      <c r="A36" s="59" t="s">
        <v>2</v>
      </c>
      <c r="B36" s="3">
        <v>5</v>
      </c>
      <c r="C36" s="9">
        <v>38520</v>
      </c>
      <c r="D36" s="3" t="s">
        <v>4</v>
      </c>
      <c r="E36" s="34">
        <v>1.3942113273359118</v>
      </c>
      <c r="F36" s="34">
        <v>1.3944356213074907</v>
      </c>
      <c r="G36" s="34">
        <v>1.39465991527907</v>
      </c>
      <c r="H36" s="34">
        <v>1.394884209250649</v>
      </c>
      <c r="I36" s="34">
        <v>1.3951085032222281</v>
      </c>
      <c r="J36" s="34">
        <v>1.3953327971938072</v>
      </c>
      <c r="K36" s="34">
        <v>1.3955570911653865</v>
      </c>
      <c r="L36" s="34">
        <v>1.3957813851369654</v>
      </c>
      <c r="M36" s="34">
        <v>1.3960056791085447</v>
      </c>
      <c r="N36" s="34">
        <v>1.396229973080124</v>
      </c>
      <c r="O36" s="34">
        <v>1.3964542670517028</v>
      </c>
      <c r="P36" s="34">
        <v>1.3966785610232821</v>
      </c>
      <c r="Q36" s="34">
        <v>1.396902854994861</v>
      </c>
      <c r="R36" s="56">
        <v>1.3971271489664403</v>
      </c>
      <c r="S36" s="34">
        <v>1.3973514429380196</v>
      </c>
      <c r="T36" s="48">
        <v>1.3975757369095985</v>
      </c>
    </row>
    <row r="37" spans="1:20" ht="15">
      <c r="A37" s="59"/>
      <c r="B37" s="1">
        <v>5</v>
      </c>
      <c r="C37" s="10">
        <v>38520</v>
      </c>
      <c r="D37" s="1" t="s">
        <v>5</v>
      </c>
      <c r="E37" s="32">
        <v>1.4737845254436495</v>
      </c>
      <c r="F37" s="32">
        <v>1.4740216207662753</v>
      </c>
      <c r="G37" s="32">
        <v>1.4742587160889014</v>
      </c>
      <c r="H37" s="32">
        <v>1.4744958114115276</v>
      </c>
      <c r="I37" s="32">
        <v>1.4747329067341535</v>
      </c>
      <c r="J37" s="32">
        <v>1.4749700020567795</v>
      </c>
      <c r="K37" s="32">
        <v>1.4752070973794058</v>
      </c>
      <c r="L37" s="32">
        <v>1.4754441927020316</v>
      </c>
      <c r="M37" s="32">
        <v>1.475681288024658</v>
      </c>
      <c r="N37" s="32">
        <v>1.475918383347284</v>
      </c>
      <c r="O37" s="32">
        <v>1.4761554786699098</v>
      </c>
      <c r="P37" s="32">
        <v>1.476392573992536</v>
      </c>
      <c r="Q37" s="32">
        <v>1.476629669315162</v>
      </c>
      <c r="R37" s="57">
        <v>1.476866764637788</v>
      </c>
      <c r="S37" s="32">
        <v>1.4771038599604143</v>
      </c>
      <c r="T37" s="49">
        <v>1.47734095528304</v>
      </c>
    </row>
    <row r="38" spans="1:20" ht="15">
      <c r="A38" s="59" t="s">
        <v>2</v>
      </c>
      <c r="B38" s="3">
        <v>6</v>
      </c>
      <c r="C38" s="9">
        <v>38552</v>
      </c>
      <c r="D38" s="3" t="s">
        <v>4</v>
      </c>
      <c r="E38" s="34">
        <v>1.386003118725305</v>
      </c>
      <c r="F38" s="34">
        <v>1.3862260922000031</v>
      </c>
      <c r="G38" s="34">
        <v>1.3864490656747017</v>
      </c>
      <c r="H38" s="34">
        <v>1.3866720391494</v>
      </c>
      <c r="I38" s="34">
        <v>1.3868950126240984</v>
      </c>
      <c r="J38" s="34">
        <v>1.387117986098797</v>
      </c>
      <c r="K38" s="34">
        <v>1.3873409595734953</v>
      </c>
      <c r="L38" s="34">
        <v>1.3875639330481937</v>
      </c>
      <c r="M38" s="34">
        <v>1.387786906522892</v>
      </c>
      <c r="N38" s="34">
        <v>1.3880098799975906</v>
      </c>
      <c r="O38" s="34">
        <v>1.3882328534722888</v>
      </c>
      <c r="P38" s="34">
        <v>1.3884558269469873</v>
      </c>
      <c r="Q38" s="34">
        <v>1.3886788004216855</v>
      </c>
      <c r="R38" s="56">
        <v>1.388901773896384</v>
      </c>
      <c r="S38" s="34">
        <v>1.3891247473710826</v>
      </c>
      <c r="T38" s="48">
        <v>1.3893477208457807</v>
      </c>
    </row>
    <row r="39" spans="1:20" ht="15">
      <c r="A39" s="59"/>
      <c r="B39" s="1">
        <v>6</v>
      </c>
      <c r="C39" s="10">
        <v>38552</v>
      </c>
      <c r="D39" s="1" t="s">
        <v>5</v>
      </c>
      <c r="E39" s="32">
        <v>1.4624871350683093</v>
      </c>
      <c r="F39" s="32">
        <v>1.4627224129214411</v>
      </c>
      <c r="G39" s="32">
        <v>1.4629576907745732</v>
      </c>
      <c r="H39" s="32">
        <v>1.4631929686277052</v>
      </c>
      <c r="I39" s="32">
        <v>1.463428246480837</v>
      </c>
      <c r="J39" s="32">
        <v>1.463663524333969</v>
      </c>
      <c r="K39" s="32">
        <v>1.4638988021871011</v>
      </c>
      <c r="L39" s="32">
        <v>1.464134080040233</v>
      </c>
      <c r="M39" s="32">
        <v>1.464369357893365</v>
      </c>
      <c r="N39" s="32">
        <v>1.464604635746497</v>
      </c>
      <c r="O39" s="32">
        <v>1.4648399135996288</v>
      </c>
      <c r="P39" s="32">
        <v>1.4650751914527609</v>
      </c>
      <c r="Q39" s="32">
        <v>1.4653104693058927</v>
      </c>
      <c r="R39" s="57">
        <v>1.4655457471590247</v>
      </c>
      <c r="S39" s="32">
        <v>1.4657810250121568</v>
      </c>
      <c r="T39" s="49">
        <v>1.4660163028652886</v>
      </c>
    </row>
    <row r="40" spans="1:20" ht="15">
      <c r="A40" s="59" t="s">
        <v>2</v>
      </c>
      <c r="B40" s="3">
        <v>7</v>
      </c>
      <c r="C40" s="9">
        <v>38586</v>
      </c>
      <c r="D40" s="3" t="s">
        <v>4</v>
      </c>
      <c r="E40" s="34">
        <v>1.3764588466710943</v>
      </c>
      <c r="F40" s="34">
        <v>1.3766802847094903</v>
      </c>
      <c r="G40" s="34">
        <v>1.3769017227478866</v>
      </c>
      <c r="H40" s="34">
        <v>1.377123160786283</v>
      </c>
      <c r="I40" s="34">
        <v>1.377344598824679</v>
      </c>
      <c r="J40" s="34">
        <v>1.3775660368630753</v>
      </c>
      <c r="K40" s="34">
        <v>1.3777874749014718</v>
      </c>
      <c r="L40" s="34">
        <v>1.3780089129398678</v>
      </c>
      <c r="M40" s="34">
        <v>1.378230350978264</v>
      </c>
      <c r="N40" s="34">
        <v>1.3784517890166605</v>
      </c>
      <c r="O40" s="34">
        <v>1.3786732270550566</v>
      </c>
      <c r="P40" s="34">
        <v>1.3788946650934528</v>
      </c>
      <c r="Q40" s="34">
        <v>1.379116103131849</v>
      </c>
      <c r="R40" s="56">
        <v>1.3793375411702453</v>
      </c>
      <c r="S40" s="34">
        <v>1.3795589792086416</v>
      </c>
      <c r="T40" s="48">
        <v>1.3797804172470378</v>
      </c>
    </row>
    <row r="41" spans="1:20" ht="15">
      <c r="A41" s="59"/>
      <c r="B41" s="1">
        <v>7</v>
      </c>
      <c r="C41" s="10">
        <v>38586</v>
      </c>
      <c r="D41" s="1" t="s">
        <v>5</v>
      </c>
      <c r="E41" s="32">
        <v>1.4469532614372804</v>
      </c>
      <c r="F41" s="32">
        <v>1.4471860402759926</v>
      </c>
      <c r="G41" s="32">
        <v>1.4474188191147053</v>
      </c>
      <c r="H41" s="32">
        <v>1.4476515979534181</v>
      </c>
      <c r="I41" s="32">
        <v>1.4478843767921303</v>
      </c>
      <c r="J41" s="32">
        <v>1.448117155630843</v>
      </c>
      <c r="K41" s="32">
        <v>1.4483499344695556</v>
      </c>
      <c r="L41" s="32">
        <v>1.448582713308268</v>
      </c>
      <c r="M41" s="32">
        <v>1.4488154921469807</v>
      </c>
      <c r="N41" s="32">
        <v>1.4490482709856933</v>
      </c>
      <c r="O41" s="32">
        <v>1.4492810498244058</v>
      </c>
      <c r="P41" s="32">
        <v>1.4495138286631184</v>
      </c>
      <c r="Q41" s="32">
        <v>1.4497466075018308</v>
      </c>
      <c r="R41" s="57">
        <v>1.4499793863405435</v>
      </c>
      <c r="S41" s="32">
        <v>1.450212165179256</v>
      </c>
      <c r="T41" s="49">
        <v>1.4504449440179685</v>
      </c>
    </row>
    <row r="42" spans="1:20" ht="15">
      <c r="A42" s="59" t="s">
        <v>2</v>
      </c>
      <c r="B42" s="3">
        <v>8</v>
      </c>
      <c r="C42" s="9">
        <v>38614</v>
      </c>
      <c r="D42" s="3" t="s">
        <v>4</v>
      </c>
      <c r="E42" s="34">
        <v>1.337340247305522</v>
      </c>
      <c r="F42" s="34">
        <v>1.3398508985833173</v>
      </c>
      <c r="G42" s="34">
        <v>1.3423615498611123</v>
      </c>
      <c r="H42" s="34">
        <v>1.3448722011389074</v>
      </c>
      <c r="I42" s="34">
        <v>1.3473828524167026</v>
      </c>
      <c r="J42" s="34">
        <v>1.3498935036944975</v>
      </c>
      <c r="K42" s="34">
        <v>1.3524041549722925</v>
      </c>
      <c r="L42" s="34">
        <v>1.3549148062500878</v>
      </c>
      <c r="M42" s="34">
        <v>1.3574254575278828</v>
      </c>
      <c r="N42" s="34">
        <v>1.3599361088056778</v>
      </c>
      <c r="O42" s="34">
        <v>1.362446760083473</v>
      </c>
      <c r="P42" s="34">
        <v>1.3649574113612681</v>
      </c>
      <c r="Q42" s="34">
        <v>1.3674680626390632</v>
      </c>
      <c r="R42" s="56">
        <v>1.3699787139168584</v>
      </c>
      <c r="S42" s="34">
        <v>1.3724893651946535</v>
      </c>
      <c r="T42" s="48">
        <v>1.3750000164724485</v>
      </c>
    </row>
    <row r="43" spans="1:20" ht="15">
      <c r="A43" s="59"/>
      <c r="B43" s="1">
        <v>8</v>
      </c>
      <c r="C43" s="10">
        <v>38614</v>
      </c>
      <c r="D43" s="1" t="s">
        <v>5</v>
      </c>
      <c r="E43" s="32">
        <v>1.41002008478123</v>
      </c>
      <c r="F43" s="32">
        <v>1.412667181310857</v>
      </c>
      <c r="G43" s="32">
        <v>1.4153142778404837</v>
      </c>
      <c r="H43" s="32">
        <v>1.4179613743701107</v>
      </c>
      <c r="I43" s="32">
        <v>1.4206084708997375</v>
      </c>
      <c r="J43" s="32">
        <v>1.423255567429364</v>
      </c>
      <c r="K43" s="32">
        <v>1.425902663958991</v>
      </c>
      <c r="L43" s="32">
        <v>1.4285497604886177</v>
      </c>
      <c r="M43" s="32">
        <v>1.4311968570182447</v>
      </c>
      <c r="N43" s="32">
        <v>1.4338439535478715</v>
      </c>
      <c r="O43" s="32">
        <v>1.4364910500774983</v>
      </c>
      <c r="P43" s="32">
        <v>1.4391381466071251</v>
      </c>
      <c r="Q43" s="32">
        <v>1.4417852431367522</v>
      </c>
      <c r="R43" s="57">
        <v>1.444432339666379</v>
      </c>
      <c r="S43" s="32">
        <v>1.4470794361960058</v>
      </c>
      <c r="T43" s="49">
        <v>1.4497265327256328</v>
      </c>
    </row>
    <row r="44" spans="1:20" ht="15">
      <c r="A44" s="59" t="s">
        <v>2</v>
      </c>
      <c r="B44" s="3">
        <v>9</v>
      </c>
      <c r="C44" s="9">
        <v>38644</v>
      </c>
      <c r="D44" s="3" t="s">
        <v>4</v>
      </c>
      <c r="E44" s="34">
        <v>1.2206265904058275</v>
      </c>
      <c r="F44" s="34">
        <v>1.2225458146045787</v>
      </c>
      <c r="G44" s="34">
        <v>1.22446503880333</v>
      </c>
      <c r="H44" s="34">
        <v>1.2263842630020816</v>
      </c>
      <c r="I44" s="34">
        <v>1.2283034872008327</v>
      </c>
      <c r="J44" s="34">
        <v>1.230222711399584</v>
      </c>
      <c r="K44" s="34">
        <v>1.2321419355983352</v>
      </c>
      <c r="L44" s="34">
        <v>1.2340611597970865</v>
      </c>
      <c r="M44" s="34">
        <v>1.235980383995838</v>
      </c>
      <c r="N44" s="34">
        <v>1.2378996081945892</v>
      </c>
      <c r="O44" s="34">
        <v>1.2398188323933406</v>
      </c>
      <c r="P44" s="34">
        <v>1.2417380565920917</v>
      </c>
      <c r="Q44" s="34">
        <v>1.243657280790843</v>
      </c>
      <c r="R44" s="56">
        <v>1.2455765049895946</v>
      </c>
      <c r="S44" s="34">
        <v>1.2474957291883457</v>
      </c>
      <c r="T44" s="48">
        <v>1.249414953387097</v>
      </c>
    </row>
    <row r="45" spans="1:20" ht="15">
      <c r="A45" s="59"/>
      <c r="B45" s="1">
        <v>9</v>
      </c>
      <c r="C45" s="10">
        <v>38644</v>
      </c>
      <c r="D45" s="1" t="s">
        <v>5</v>
      </c>
      <c r="E45" s="32">
        <v>1.331803103758119</v>
      </c>
      <c r="F45" s="32">
        <v>1.3343033598978402</v>
      </c>
      <c r="G45" s="32">
        <v>1.3368036160375614</v>
      </c>
      <c r="H45" s="32">
        <v>1.3393038721772825</v>
      </c>
      <c r="I45" s="32">
        <v>1.3418041283170037</v>
      </c>
      <c r="J45" s="32">
        <v>1.3443043844567244</v>
      </c>
      <c r="K45" s="32">
        <v>1.3468046405964456</v>
      </c>
      <c r="L45" s="32">
        <v>1.3493048967361667</v>
      </c>
      <c r="M45" s="32">
        <v>1.3518051528758879</v>
      </c>
      <c r="N45" s="32">
        <v>1.354305409015609</v>
      </c>
      <c r="O45" s="32">
        <v>1.3568056651553302</v>
      </c>
      <c r="P45" s="32">
        <v>1.3593059212950513</v>
      </c>
      <c r="Q45" s="32">
        <v>1.3618061774347725</v>
      </c>
      <c r="R45" s="57">
        <v>1.3643064335744937</v>
      </c>
      <c r="S45" s="32">
        <v>1.3668066897142148</v>
      </c>
      <c r="T45" s="49">
        <v>1.369306945853936</v>
      </c>
    </row>
    <row r="46" spans="1:20" ht="15">
      <c r="A46" s="59" t="s">
        <v>2</v>
      </c>
      <c r="B46" s="3">
        <v>10</v>
      </c>
      <c r="C46" s="9">
        <v>38674</v>
      </c>
      <c r="D46" s="3" t="s">
        <v>4</v>
      </c>
      <c r="E46" s="34">
        <v>1.1627992103225806</v>
      </c>
      <c r="F46" s="34">
        <v>1.1646275109677418</v>
      </c>
      <c r="G46" s="34">
        <v>1.1664558116129031</v>
      </c>
      <c r="H46" s="34">
        <v>1.1682841122580645</v>
      </c>
      <c r="I46" s="34">
        <v>1.1701124129032257</v>
      </c>
      <c r="J46" s="34">
        <v>1.171940713548387</v>
      </c>
      <c r="K46" s="34">
        <v>1.1737690141935482</v>
      </c>
      <c r="L46" s="34">
        <v>1.1755973148387096</v>
      </c>
      <c r="M46" s="34">
        <v>1.177425615483871</v>
      </c>
      <c r="N46" s="34">
        <v>1.179253916129032</v>
      </c>
      <c r="O46" s="34">
        <v>1.1810822167741934</v>
      </c>
      <c r="P46" s="34">
        <v>1.1829105174193546</v>
      </c>
      <c r="Q46" s="34">
        <v>1.184738818064516</v>
      </c>
      <c r="R46" s="56">
        <v>1.1865671187096776</v>
      </c>
      <c r="S46" s="34">
        <v>1.1883954193548387</v>
      </c>
      <c r="T46" s="48">
        <v>1.19022372</v>
      </c>
    </row>
    <row r="47" spans="1:20" ht="15">
      <c r="A47" s="59"/>
      <c r="B47" s="1">
        <v>10</v>
      </c>
      <c r="C47" s="10">
        <v>38674</v>
      </c>
      <c r="D47" s="1" t="s">
        <v>5</v>
      </c>
      <c r="E47" s="32">
        <v>1.2112491774193552</v>
      </c>
      <c r="F47" s="32">
        <v>1.2131536572580648</v>
      </c>
      <c r="G47" s="32">
        <v>1.2150581370967746</v>
      </c>
      <c r="H47" s="32">
        <v>1.2169626169354844</v>
      </c>
      <c r="I47" s="32">
        <v>1.2188670967741937</v>
      </c>
      <c r="J47" s="32">
        <v>1.2207715766129035</v>
      </c>
      <c r="K47" s="32">
        <v>1.222676056451613</v>
      </c>
      <c r="L47" s="32">
        <v>1.2245805362903228</v>
      </c>
      <c r="M47" s="32">
        <v>1.2264850161290326</v>
      </c>
      <c r="N47" s="32">
        <v>1.2283894959677422</v>
      </c>
      <c r="O47" s="32">
        <v>1.230293975806452</v>
      </c>
      <c r="P47" s="32">
        <v>1.2321984556451615</v>
      </c>
      <c r="Q47" s="32">
        <v>1.2341029354838713</v>
      </c>
      <c r="R47" s="57">
        <v>1.236007415322581</v>
      </c>
      <c r="S47" s="32">
        <v>1.2379118951612906</v>
      </c>
      <c r="T47" s="49">
        <v>1.2398163750000004</v>
      </c>
    </row>
    <row r="48" spans="1:20" ht="15">
      <c r="A48" s="59" t="s">
        <v>2</v>
      </c>
      <c r="B48" s="3">
        <v>11</v>
      </c>
      <c r="C48" s="9">
        <v>38705</v>
      </c>
      <c r="D48" s="3" t="s">
        <v>4</v>
      </c>
      <c r="E48" s="34">
        <v>1.0910825836420397</v>
      </c>
      <c r="F48" s="34">
        <v>1.0924619547970866</v>
      </c>
      <c r="G48" s="34">
        <v>1.0938413259521333</v>
      </c>
      <c r="H48" s="34">
        <v>1.09522069710718</v>
      </c>
      <c r="I48" s="34">
        <v>1.096600068262227</v>
      </c>
      <c r="J48" s="34">
        <v>1.0979794394172737</v>
      </c>
      <c r="K48" s="34">
        <v>1.0993588105723207</v>
      </c>
      <c r="L48" s="34">
        <v>1.1007381817273676</v>
      </c>
      <c r="M48" s="34">
        <v>1.1021175528824143</v>
      </c>
      <c r="N48" s="34">
        <v>1.103496924037461</v>
      </c>
      <c r="O48" s="34">
        <v>1.104876295192508</v>
      </c>
      <c r="P48" s="34">
        <v>1.106255666347555</v>
      </c>
      <c r="Q48" s="34">
        <v>1.1076350375026016</v>
      </c>
      <c r="R48" s="56">
        <v>1.1090144086576483</v>
      </c>
      <c r="S48" s="34">
        <v>1.1103937798126953</v>
      </c>
      <c r="T48" s="35">
        <v>1.1117731509677422</v>
      </c>
    </row>
    <row r="49" spans="1:20" ht="15">
      <c r="A49" s="59"/>
      <c r="B49" s="1">
        <v>11</v>
      </c>
      <c r="C49" s="10">
        <v>38705</v>
      </c>
      <c r="D49" s="1" t="s">
        <v>5</v>
      </c>
      <c r="E49" s="32">
        <v>1.1528409989594173</v>
      </c>
      <c r="F49" s="32">
        <v>1.1546536420395421</v>
      </c>
      <c r="G49" s="32">
        <v>1.156466285119667</v>
      </c>
      <c r="H49" s="32">
        <v>1.158278928199792</v>
      </c>
      <c r="I49" s="32">
        <v>1.1600915712799167</v>
      </c>
      <c r="J49" s="32">
        <v>1.1619042143600418</v>
      </c>
      <c r="K49" s="32">
        <v>1.1637168574401664</v>
      </c>
      <c r="L49" s="32">
        <v>1.1655295005202915</v>
      </c>
      <c r="M49" s="32">
        <v>1.1673421436004163</v>
      </c>
      <c r="N49" s="32">
        <v>1.1691547866805412</v>
      </c>
      <c r="O49" s="32">
        <v>1.170967429760666</v>
      </c>
      <c r="P49" s="32">
        <v>1.1727800728407909</v>
      </c>
      <c r="Q49" s="32">
        <v>1.1745927159209157</v>
      </c>
      <c r="R49" s="57">
        <v>1.1764053590010408</v>
      </c>
      <c r="S49" s="32">
        <v>1.1782180020811654</v>
      </c>
      <c r="T49" s="33">
        <v>1.1800306451612903</v>
      </c>
    </row>
    <row r="50" spans="1:20" ht="15">
      <c r="A50" s="59" t="s">
        <v>2</v>
      </c>
      <c r="B50" s="3">
        <v>12</v>
      </c>
      <c r="C50" s="9">
        <v>38734</v>
      </c>
      <c r="D50" s="3" t="s">
        <v>4</v>
      </c>
      <c r="E50" s="34">
        <v>1.0504611696149844</v>
      </c>
      <c r="F50" s="34">
        <v>1.051789186264308</v>
      </c>
      <c r="G50" s="34">
        <v>1.0531172029136315</v>
      </c>
      <c r="H50" s="34">
        <v>1.054445219562955</v>
      </c>
      <c r="I50" s="34">
        <v>1.055773236212279</v>
      </c>
      <c r="J50" s="34">
        <v>1.0571012528616024</v>
      </c>
      <c r="K50" s="34">
        <v>1.058429269510926</v>
      </c>
      <c r="L50" s="34">
        <v>1.0597572861602498</v>
      </c>
      <c r="M50" s="34">
        <v>1.0610853028095732</v>
      </c>
      <c r="N50" s="34">
        <v>1.062413319458897</v>
      </c>
      <c r="O50" s="34">
        <v>1.0637413361082204</v>
      </c>
      <c r="P50" s="34">
        <v>1.0650693527575443</v>
      </c>
      <c r="Q50" s="34">
        <v>1.0663973694068678</v>
      </c>
      <c r="R50" s="56">
        <v>1.0677253860561913</v>
      </c>
      <c r="S50" s="34">
        <v>1.0690534027055152</v>
      </c>
      <c r="T50" s="35">
        <v>1.0703814193548387</v>
      </c>
    </row>
    <row r="51" spans="1:20" ht="15">
      <c r="A51" s="59"/>
      <c r="B51" s="1">
        <v>12</v>
      </c>
      <c r="C51" s="10">
        <v>38369</v>
      </c>
      <c r="D51" s="1" t="s">
        <v>5</v>
      </c>
      <c r="E51" s="32">
        <v>1.0806459271592095</v>
      </c>
      <c r="F51" s="32">
        <v>1.0820121040582729</v>
      </c>
      <c r="G51" s="32">
        <v>1.0833782809573362</v>
      </c>
      <c r="H51" s="32">
        <v>1.0847444578563996</v>
      </c>
      <c r="I51" s="32">
        <v>1.0861106347554632</v>
      </c>
      <c r="J51" s="32">
        <v>1.0874768116545266</v>
      </c>
      <c r="K51" s="32">
        <v>1.0888429885535902</v>
      </c>
      <c r="L51" s="32">
        <v>1.0902091654526538</v>
      </c>
      <c r="M51" s="32">
        <v>1.0915753423517172</v>
      </c>
      <c r="N51" s="32">
        <v>1.0929415192507805</v>
      </c>
      <c r="O51" s="32">
        <v>1.094307696149844</v>
      </c>
      <c r="P51" s="32">
        <v>1.0956738730489075</v>
      </c>
      <c r="Q51" s="32">
        <v>1.097040049947971</v>
      </c>
      <c r="R51" s="57">
        <v>1.0984062268470345</v>
      </c>
      <c r="S51" s="32">
        <v>1.099772403746098</v>
      </c>
      <c r="T51" s="33">
        <v>1.1011385806451615</v>
      </c>
    </row>
    <row r="52" spans="1:20" ht="15">
      <c r="A52" s="59" t="s">
        <v>2</v>
      </c>
      <c r="B52" s="3">
        <v>1</v>
      </c>
      <c r="C52" s="9">
        <v>38765</v>
      </c>
      <c r="D52" s="3" t="s">
        <v>4</v>
      </c>
      <c r="E52" s="34">
        <v>1.0182608294930875</v>
      </c>
      <c r="F52" s="34">
        <v>1.0189110599078341</v>
      </c>
      <c r="G52" s="34">
        <v>1.0195612903225806</v>
      </c>
      <c r="H52" s="34">
        <v>1.020211520737327</v>
      </c>
      <c r="I52" s="34">
        <v>1.0208617511520737</v>
      </c>
      <c r="J52" s="34">
        <v>1.02151198156682</v>
      </c>
      <c r="K52" s="34">
        <v>1.0221622119815668</v>
      </c>
      <c r="L52" s="34">
        <v>1.0228124423963134</v>
      </c>
      <c r="M52" s="34">
        <v>1.0234626728110598</v>
      </c>
      <c r="N52" s="34">
        <v>1.0241129032258063</v>
      </c>
      <c r="O52" s="34">
        <v>1.024763133640553</v>
      </c>
      <c r="P52" s="34">
        <v>1.0254133640552994</v>
      </c>
      <c r="Q52" s="34">
        <v>1.026063594470046</v>
      </c>
      <c r="R52" s="56">
        <v>1.0267138248847927</v>
      </c>
      <c r="S52" s="34">
        <v>1.0273640552995391</v>
      </c>
      <c r="T52" s="35">
        <v>1.0280142857142858</v>
      </c>
    </row>
    <row r="53" spans="1:20" ht="15">
      <c r="A53" s="59"/>
      <c r="B53" s="1">
        <v>1</v>
      </c>
      <c r="C53" s="10">
        <v>38400</v>
      </c>
      <c r="D53" s="1" t="s">
        <v>5</v>
      </c>
      <c r="E53" s="32">
        <v>1.0366838709677422</v>
      </c>
      <c r="F53" s="32">
        <v>1.037994470046083</v>
      </c>
      <c r="G53" s="32">
        <v>1.039305069124424</v>
      </c>
      <c r="H53" s="32">
        <v>1.040615668202765</v>
      </c>
      <c r="I53" s="32">
        <v>1.041926267281106</v>
      </c>
      <c r="J53" s="32">
        <v>1.0432368663594471</v>
      </c>
      <c r="K53" s="32">
        <v>1.044547465437788</v>
      </c>
      <c r="L53" s="32">
        <v>1.0458580645161293</v>
      </c>
      <c r="M53" s="32">
        <v>1.0471686635944701</v>
      </c>
      <c r="N53" s="32">
        <v>1.0484792626728112</v>
      </c>
      <c r="O53" s="32">
        <v>1.049789861751152</v>
      </c>
      <c r="P53" s="32">
        <v>1.0511004608294932</v>
      </c>
      <c r="Q53" s="32">
        <v>1.0524110599078342</v>
      </c>
      <c r="R53" s="57">
        <v>1.053721658986175</v>
      </c>
      <c r="S53" s="32">
        <v>1.0550322580645164</v>
      </c>
      <c r="T53" s="33">
        <v>1.0563428571428572</v>
      </c>
    </row>
    <row r="54" spans="1:20" ht="15">
      <c r="A54" s="59" t="s">
        <v>2</v>
      </c>
      <c r="B54" s="3">
        <v>2</v>
      </c>
      <c r="C54" s="9">
        <v>38793</v>
      </c>
      <c r="D54" s="3" t="s">
        <v>4</v>
      </c>
      <c r="E54" s="34">
        <v>1</v>
      </c>
      <c r="F54" s="34">
        <v>1</v>
      </c>
      <c r="G54" s="34">
        <v>1.0006451612903227</v>
      </c>
      <c r="H54" s="34">
        <v>1.001290322580645</v>
      </c>
      <c r="I54" s="34">
        <v>1.0019354838709678</v>
      </c>
      <c r="J54" s="34">
        <v>1.0025806451612904</v>
      </c>
      <c r="K54" s="34">
        <v>1.0032258064516129</v>
      </c>
      <c r="L54" s="34">
        <v>1.0038709677419355</v>
      </c>
      <c r="M54" s="34">
        <v>1.004516129032258</v>
      </c>
      <c r="N54" s="34">
        <v>1.0051612903225806</v>
      </c>
      <c r="O54" s="34">
        <v>1.0058064516129033</v>
      </c>
      <c r="P54" s="34">
        <v>1.0064516129032257</v>
      </c>
      <c r="Q54" s="34">
        <v>1.0070967741935484</v>
      </c>
      <c r="R54" s="56">
        <v>1.007741935483871</v>
      </c>
      <c r="S54" s="34">
        <v>1.0083870967741935</v>
      </c>
      <c r="T54" s="35">
        <v>1.0090322580645161</v>
      </c>
    </row>
    <row r="55" spans="1:20" ht="15.75" thickBot="1">
      <c r="A55" s="60"/>
      <c r="B55" s="27">
        <v>2</v>
      </c>
      <c r="C55" s="26">
        <v>38428</v>
      </c>
      <c r="D55" s="27" t="s">
        <v>5</v>
      </c>
      <c r="E55" s="38">
        <v>1</v>
      </c>
      <c r="F55" s="38">
        <v>1</v>
      </c>
      <c r="G55" s="38">
        <v>1.001290322580645</v>
      </c>
      <c r="H55" s="38">
        <v>1.0025806451612904</v>
      </c>
      <c r="I55" s="38">
        <v>1.0038709677419355</v>
      </c>
      <c r="J55" s="38">
        <v>1.0051612903225806</v>
      </c>
      <c r="K55" s="38">
        <v>1.0064516129032257</v>
      </c>
      <c r="L55" s="38">
        <v>1.007741935483871</v>
      </c>
      <c r="M55" s="38">
        <v>1.0090322580645161</v>
      </c>
      <c r="N55" s="38">
        <v>1.0103225806451612</v>
      </c>
      <c r="O55" s="38">
        <v>1.0116129032258065</v>
      </c>
      <c r="P55" s="38">
        <v>1.0129032258064516</v>
      </c>
      <c r="Q55" s="38">
        <v>1.0141935483870967</v>
      </c>
      <c r="R55" s="58">
        <v>1.0154838709677418</v>
      </c>
      <c r="S55" s="38">
        <v>1.0167741935483872</v>
      </c>
      <c r="T55" s="39">
        <v>1.0180645161290323</v>
      </c>
    </row>
    <row r="56" spans="1:20" ht="15">
      <c r="A56" s="61" t="s">
        <v>6</v>
      </c>
      <c r="B56" s="25">
        <v>1</v>
      </c>
      <c r="C56" s="24">
        <v>38065</v>
      </c>
      <c r="D56" s="25" t="s">
        <v>4</v>
      </c>
      <c r="E56" s="40">
        <v>1.5011399934699723</v>
      </c>
      <c r="F56" s="40">
        <v>1.5013814896079176</v>
      </c>
      <c r="G56" s="40">
        <v>1.5016229857458634</v>
      </c>
      <c r="H56" s="40">
        <v>1.501864481883809</v>
      </c>
      <c r="I56" s="40">
        <v>1.5021059780217545</v>
      </c>
      <c r="J56" s="40">
        <v>1.5023474741597003</v>
      </c>
      <c r="K56" s="40">
        <v>1.5025889702976458</v>
      </c>
      <c r="L56" s="40">
        <v>1.5028304664355914</v>
      </c>
      <c r="M56" s="40">
        <v>1.5030719625735371</v>
      </c>
      <c r="N56" s="40">
        <v>1.5033134587114827</v>
      </c>
      <c r="O56" s="40">
        <v>1.5035549548494282</v>
      </c>
      <c r="P56" s="40">
        <v>1.503796450987374</v>
      </c>
      <c r="Q56" s="40">
        <v>1.5040379471253194</v>
      </c>
      <c r="R56" s="52">
        <v>1.5042794432632651</v>
      </c>
      <c r="S56" s="40">
        <v>1.5045209394012107</v>
      </c>
      <c r="T56" s="44">
        <v>1.5047624355391562</v>
      </c>
    </row>
    <row r="57" spans="1:20" ht="15">
      <c r="A57" s="64"/>
      <c r="B57" s="1">
        <v>1</v>
      </c>
      <c r="C57" s="10">
        <v>38065</v>
      </c>
      <c r="D57" s="1" t="s">
        <v>5</v>
      </c>
      <c r="E57" s="41">
        <v>1.5839776251048039</v>
      </c>
      <c r="F57" s="41">
        <v>1.584232447760065</v>
      </c>
      <c r="G57" s="41">
        <v>1.5844872704153266</v>
      </c>
      <c r="H57" s="41">
        <v>1.584742093070588</v>
      </c>
      <c r="I57" s="41">
        <v>1.5849969157258492</v>
      </c>
      <c r="J57" s="41">
        <v>1.5852517383811107</v>
      </c>
      <c r="K57" s="41">
        <v>1.585506561036372</v>
      </c>
      <c r="L57" s="41">
        <v>1.5857613836916333</v>
      </c>
      <c r="M57" s="41">
        <v>1.5860162063468948</v>
      </c>
      <c r="N57" s="41">
        <v>1.5862710290021564</v>
      </c>
      <c r="O57" s="41">
        <v>1.5865258516574174</v>
      </c>
      <c r="P57" s="41">
        <v>1.586780674312679</v>
      </c>
      <c r="Q57" s="41">
        <v>1.58703549696794</v>
      </c>
      <c r="R57" s="53">
        <v>1.5872903196232018</v>
      </c>
      <c r="S57" s="41">
        <v>1.5875451422784632</v>
      </c>
      <c r="T57" s="45">
        <v>1.5877999649337244</v>
      </c>
    </row>
    <row r="58" spans="1:20" ht="15">
      <c r="A58" s="59" t="s">
        <v>6</v>
      </c>
      <c r="B58" s="3">
        <v>2</v>
      </c>
      <c r="C58" s="9">
        <v>38128</v>
      </c>
      <c r="D58" s="3" t="s">
        <v>4</v>
      </c>
      <c r="E58" s="42">
        <v>1.4843374364145132</v>
      </c>
      <c r="F58" s="42">
        <v>1.484576229438389</v>
      </c>
      <c r="G58" s="42">
        <v>1.4848150224622654</v>
      </c>
      <c r="H58" s="42">
        <v>1.4850538154861417</v>
      </c>
      <c r="I58" s="42">
        <v>1.4852926085100178</v>
      </c>
      <c r="J58" s="42">
        <v>1.485531401533894</v>
      </c>
      <c r="K58" s="42">
        <v>1.4857701945577704</v>
      </c>
      <c r="L58" s="42">
        <v>1.4860089875816465</v>
      </c>
      <c r="M58" s="42">
        <v>1.4862477806055228</v>
      </c>
      <c r="N58" s="42">
        <v>1.486486573629399</v>
      </c>
      <c r="O58" s="42">
        <v>1.486725366653275</v>
      </c>
      <c r="P58" s="42">
        <v>1.4869641596771515</v>
      </c>
      <c r="Q58" s="42">
        <v>1.4872029527010273</v>
      </c>
      <c r="R58" s="54">
        <v>1.4874417457249036</v>
      </c>
      <c r="S58" s="42">
        <v>1.48768053874878</v>
      </c>
      <c r="T58" s="46">
        <v>1.487919331772656</v>
      </c>
    </row>
    <row r="59" spans="1:20" ht="15">
      <c r="A59" s="59"/>
      <c r="B59" s="1">
        <v>2</v>
      </c>
      <c r="C59" s="10">
        <v>38128</v>
      </c>
      <c r="D59" s="1" t="s">
        <v>5</v>
      </c>
      <c r="E59" s="41">
        <v>1.5623229880008964</v>
      </c>
      <c r="F59" s="41">
        <v>1.56257432696293</v>
      </c>
      <c r="G59" s="41">
        <v>1.5628256659249635</v>
      </c>
      <c r="H59" s="41">
        <v>1.5630770048869973</v>
      </c>
      <c r="I59" s="41">
        <v>1.5633283438490306</v>
      </c>
      <c r="J59" s="41">
        <v>1.5635796828110644</v>
      </c>
      <c r="K59" s="41">
        <v>1.5638310217730982</v>
      </c>
      <c r="L59" s="41">
        <v>1.5640823607351315</v>
      </c>
      <c r="M59" s="41">
        <v>1.5643336996971653</v>
      </c>
      <c r="N59" s="41">
        <v>1.564585038659199</v>
      </c>
      <c r="O59" s="41">
        <v>1.5648363776212324</v>
      </c>
      <c r="P59" s="41">
        <v>1.5650877165832662</v>
      </c>
      <c r="Q59" s="41">
        <v>1.5653390555452995</v>
      </c>
      <c r="R59" s="53">
        <v>1.5655903945073333</v>
      </c>
      <c r="S59" s="41">
        <v>1.5658417334693668</v>
      </c>
      <c r="T59" s="45">
        <v>1.5660930724314004</v>
      </c>
    </row>
    <row r="60" spans="1:20" ht="12.75" customHeight="1">
      <c r="A60" s="59" t="s">
        <v>6</v>
      </c>
      <c r="B60" s="3">
        <v>3</v>
      </c>
      <c r="C60" s="9">
        <v>38191</v>
      </c>
      <c r="D60" s="3" t="s">
        <v>4</v>
      </c>
      <c r="E60" s="42">
        <v>1.4677205412748815</v>
      </c>
      <c r="F60" s="42">
        <v>1.4679566610530785</v>
      </c>
      <c r="G60" s="42">
        <v>1.468192780831276</v>
      </c>
      <c r="H60" s="42">
        <v>1.4684289006094735</v>
      </c>
      <c r="I60" s="42">
        <v>1.4686650203876708</v>
      </c>
      <c r="J60" s="42">
        <v>1.4689011401658683</v>
      </c>
      <c r="K60" s="42">
        <v>1.4691372599440657</v>
      </c>
      <c r="L60" s="42">
        <v>1.4693733797222628</v>
      </c>
      <c r="M60" s="42">
        <v>1.4696094995004603</v>
      </c>
      <c r="N60" s="42">
        <v>1.4698456192786578</v>
      </c>
      <c r="O60" s="42">
        <v>1.470081739056855</v>
      </c>
      <c r="P60" s="42">
        <v>1.4703178588350525</v>
      </c>
      <c r="Q60" s="42">
        <v>1.4705539786132495</v>
      </c>
      <c r="R60" s="54">
        <v>1.470790098391447</v>
      </c>
      <c r="S60" s="42">
        <v>1.4710262181696445</v>
      </c>
      <c r="T60" s="46">
        <v>1.4712623379478418</v>
      </c>
    </row>
    <row r="61" spans="1:20" ht="15">
      <c r="A61" s="59"/>
      <c r="B61" s="1">
        <v>3</v>
      </c>
      <c r="C61" s="10">
        <v>38191</v>
      </c>
      <c r="D61" s="1" t="s">
        <v>5</v>
      </c>
      <c r="E61" s="41">
        <v>1.5409421706339592</v>
      </c>
      <c r="F61" s="41">
        <v>1.541190069953559</v>
      </c>
      <c r="G61" s="41">
        <v>1.5414379692731592</v>
      </c>
      <c r="H61" s="41">
        <v>1.5416858685927595</v>
      </c>
      <c r="I61" s="41">
        <v>1.5419337679123593</v>
      </c>
      <c r="J61" s="41">
        <v>1.5421816672319595</v>
      </c>
      <c r="K61" s="41">
        <v>1.5424295665515597</v>
      </c>
      <c r="L61" s="41">
        <v>1.5426774658711595</v>
      </c>
      <c r="M61" s="41">
        <v>1.5429253651907595</v>
      </c>
      <c r="N61" s="41">
        <v>1.5431732645103597</v>
      </c>
      <c r="O61" s="41">
        <v>1.5434211638299595</v>
      </c>
      <c r="P61" s="41">
        <v>1.5436690631495598</v>
      </c>
      <c r="Q61" s="41">
        <v>1.5439169624691595</v>
      </c>
      <c r="R61" s="53">
        <v>1.5441648617887598</v>
      </c>
      <c r="S61" s="41">
        <v>1.54441276110836</v>
      </c>
      <c r="T61" s="45">
        <v>1.5446606604279598</v>
      </c>
    </row>
    <row r="62" spans="1:20" ht="12.75" customHeight="1">
      <c r="A62" s="59" t="s">
        <v>6</v>
      </c>
      <c r="B62" s="3">
        <v>4</v>
      </c>
      <c r="C62" s="9">
        <v>38254</v>
      </c>
      <c r="D62" s="3" t="s">
        <v>4</v>
      </c>
      <c r="E62" s="42">
        <v>1.4514738185708627</v>
      </c>
      <c r="F62" s="42">
        <v>1.4517073246549312</v>
      </c>
      <c r="G62" s="42">
        <v>1.451940830739</v>
      </c>
      <c r="H62" s="42">
        <v>1.4521743368230686</v>
      </c>
      <c r="I62" s="42">
        <v>1.4524078429071372</v>
      </c>
      <c r="J62" s="42">
        <v>1.452641348991206</v>
      </c>
      <c r="K62" s="42">
        <v>1.4528748550752748</v>
      </c>
      <c r="L62" s="42">
        <v>1.4531083611593432</v>
      </c>
      <c r="M62" s="42">
        <v>1.453341867243412</v>
      </c>
      <c r="N62" s="42">
        <v>1.4535753733274808</v>
      </c>
      <c r="O62" s="42">
        <v>1.4538088794115491</v>
      </c>
      <c r="P62" s="42">
        <v>1.454042385495618</v>
      </c>
      <c r="Q62" s="42">
        <v>1.4542758915796865</v>
      </c>
      <c r="R62" s="54">
        <v>1.4545093976637553</v>
      </c>
      <c r="S62" s="42">
        <v>1.4547429037478241</v>
      </c>
      <c r="T62" s="46">
        <v>1.4549764098318925</v>
      </c>
    </row>
    <row r="63" spans="1:20" ht="15">
      <c r="A63" s="59"/>
      <c r="B63" s="1">
        <v>4</v>
      </c>
      <c r="C63" s="10">
        <v>38254</v>
      </c>
      <c r="D63" s="1" t="s">
        <v>5</v>
      </c>
      <c r="E63" s="41">
        <v>1.5204134390451292</v>
      </c>
      <c r="F63" s="41">
        <v>1.520658035801732</v>
      </c>
      <c r="G63" s="41">
        <v>1.5209026325583352</v>
      </c>
      <c r="H63" s="41">
        <v>1.5211472293149386</v>
      </c>
      <c r="I63" s="41">
        <v>1.5213918260715413</v>
      </c>
      <c r="J63" s="41">
        <v>1.5216364228281447</v>
      </c>
      <c r="K63" s="41">
        <v>1.5218810195847479</v>
      </c>
      <c r="L63" s="41">
        <v>1.5221256163413508</v>
      </c>
      <c r="M63" s="41">
        <v>1.5223702130979542</v>
      </c>
      <c r="N63" s="41">
        <v>1.5226148098545573</v>
      </c>
      <c r="O63" s="41">
        <v>1.5228594066111603</v>
      </c>
      <c r="P63" s="41">
        <v>1.5231040033677636</v>
      </c>
      <c r="Q63" s="41">
        <v>1.5233486001243666</v>
      </c>
      <c r="R63" s="53">
        <v>1.5235931968809697</v>
      </c>
      <c r="S63" s="41">
        <v>1.523837793637573</v>
      </c>
      <c r="T63" s="45">
        <v>1.5240823903941758</v>
      </c>
    </row>
    <row r="64" spans="1:20" ht="15">
      <c r="A64" s="59" t="s">
        <v>6</v>
      </c>
      <c r="B64" s="3">
        <v>5</v>
      </c>
      <c r="C64" s="9">
        <v>38310</v>
      </c>
      <c r="D64" s="3" t="s">
        <v>4</v>
      </c>
      <c r="E64" s="34">
        <v>1.4418383592010506</v>
      </c>
      <c r="F64" s="34">
        <v>1.4420703151790428</v>
      </c>
      <c r="G64" s="34">
        <v>1.4423022711570355</v>
      </c>
      <c r="H64" s="34">
        <v>1.4425342271350279</v>
      </c>
      <c r="I64" s="34">
        <v>1.4427661831130203</v>
      </c>
      <c r="J64" s="34">
        <v>1.4429981390910127</v>
      </c>
      <c r="K64" s="34">
        <v>1.4432300950690053</v>
      </c>
      <c r="L64" s="34">
        <v>1.4434620510469975</v>
      </c>
      <c r="M64" s="34">
        <v>1.4436940070249902</v>
      </c>
      <c r="N64" s="34">
        <v>1.4439259630029826</v>
      </c>
      <c r="O64" s="34">
        <v>1.4441579189809748</v>
      </c>
      <c r="P64" s="34">
        <v>1.4443898749589674</v>
      </c>
      <c r="Q64" s="34">
        <v>1.4446218309369596</v>
      </c>
      <c r="R64" s="56">
        <v>1.4448537869149523</v>
      </c>
      <c r="S64" s="34">
        <v>1.445085742892945</v>
      </c>
      <c r="T64" s="48">
        <v>1.445317698870937</v>
      </c>
    </row>
    <row r="65" spans="1:20" ht="15">
      <c r="A65" s="59"/>
      <c r="B65" s="1">
        <v>5</v>
      </c>
      <c r="C65" s="10">
        <v>38310</v>
      </c>
      <c r="D65" s="1" t="s">
        <v>5</v>
      </c>
      <c r="E65" s="32">
        <v>1.5201973092319871</v>
      </c>
      <c r="F65" s="32">
        <v>1.5204418712186716</v>
      </c>
      <c r="G65" s="32">
        <v>1.5206864332053562</v>
      </c>
      <c r="H65" s="32">
        <v>1.5209309951920411</v>
      </c>
      <c r="I65" s="32">
        <v>1.5211755571787255</v>
      </c>
      <c r="J65" s="32">
        <v>1.5214201191654104</v>
      </c>
      <c r="K65" s="32">
        <v>1.521664681152095</v>
      </c>
      <c r="L65" s="32">
        <v>1.5219092431387797</v>
      </c>
      <c r="M65" s="32">
        <v>1.5221538051254644</v>
      </c>
      <c r="N65" s="32">
        <v>1.5223983671121493</v>
      </c>
      <c r="O65" s="32">
        <v>1.5226429290988337</v>
      </c>
      <c r="P65" s="32">
        <v>1.5228874910855186</v>
      </c>
      <c r="Q65" s="32">
        <v>1.523132053072203</v>
      </c>
      <c r="R65" s="57">
        <v>1.5233766150588877</v>
      </c>
      <c r="S65" s="32">
        <v>1.5236211770455725</v>
      </c>
      <c r="T65" s="49">
        <v>1.523865739032257</v>
      </c>
    </row>
    <row r="66" spans="1:20" ht="15">
      <c r="A66" s="59" t="s">
        <v>6</v>
      </c>
      <c r="B66" s="3">
        <v>6</v>
      </c>
      <c r="C66" s="9">
        <v>38373</v>
      </c>
      <c r="D66" s="3" t="s">
        <v>4</v>
      </c>
      <c r="E66" s="34">
        <v>1.426277880099427</v>
      </c>
      <c r="F66" s="34">
        <v>1.4265073327828404</v>
      </c>
      <c r="G66" s="34">
        <v>1.426736785466254</v>
      </c>
      <c r="H66" s="34">
        <v>1.426966238149668</v>
      </c>
      <c r="I66" s="34">
        <v>1.4271956908330814</v>
      </c>
      <c r="J66" s="34">
        <v>1.427425143516495</v>
      </c>
      <c r="K66" s="34">
        <v>1.427654596199909</v>
      </c>
      <c r="L66" s="34">
        <v>1.4278840488833224</v>
      </c>
      <c r="M66" s="34">
        <v>1.428113501566736</v>
      </c>
      <c r="N66" s="34">
        <v>1.42834295425015</v>
      </c>
      <c r="O66" s="34">
        <v>1.4285724069335635</v>
      </c>
      <c r="P66" s="34">
        <v>1.4288018596169771</v>
      </c>
      <c r="Q66" s="34">
        <v>1.4290313123003906</v>
      </c>
      <c r="R66" s="56">
        <v>1.4292607649838045</v>
      </c>
      <c r="S66" s="34">
        <v>1.4294902176672182</v>
      </c>
      <c r="T66" s="48">
        <v>1.4297196703506316</v>
      </c>
    </row>
    <row r="67" spans="1:20" ht="15">
      <c r="A67" s="59"/>
      <c r="B67" s="1">
        <v>6</v>
      </c>
      <c r="C67" s="10">
        <v>38373</v>
      </c>
      <c r="D67" s="1" t="s">
        <v>5</v>
      </c>
      <c r="E67" s="32">
        <v>1.5833689803908761</v>
      </c>
      <c r="F67" s="32">
        <v>1.583623705130321</v>
      </c>
      <c r="G67" s="32">
        <v>1.5838784298697663</v>
      </c>
      <c r="H67" s="32">
        <v>1.5841331546092117</v>
      </c>
      <c r="I67" s="32">
        <v>1.5843878793486565</v>
      </c>
      <c r="J67" s="32">
        <v>1.5846426040881016</v>
      </c>
      <c r="K67" s="32">
        <v>1.584897328827547</v>
      </c>
      <c r="L67" s="32">
        <v>1.5851520535669918</v>
      </c>
      <c r="M67" s="32">
        <v>1.5854067783064372</v>
      </c>
      <c r="N67" s="32">
        <v>1.5856615030458823</v>
      </c>
      <c r="O67" s="32">
        <v>1.5859162277853271</v>
      </c>
      <c r="P67" s="32">
        <v>1.5861709525247725</v>
      </c>
      <c r="Q67" s="32">
        <v>1.5864256772642173</v>
      </c>
      <c r="R67" s="57">
        <v>1.5866804020036627</v>
      </c>
      <c r="S67" s="32">
        <v>1.5869351267431078</v>
      </c>
      <c r="T67" s="49">
        <v>1.5871898514825526</v>
      </c>
    </row>
    <row r="68" spans="1:20" ht="15">
      <c r="A68" s="59" t="s">
        <v>6</v>
      </c>
      <c r="B68" s="3">
        <v>1</v>
      </c>
      <c r="C68" s="9">
        <v>38440</v>
      </c>
      <c r="D68" s="3" t="s">
        <v>4</v>
      </c>
      <c r="E68" s="34">
        <v>1.4048797154134363</v>
      </c>
      <c r="F68" s="34">
        <v>1.4051057256636634</v>
      </c>
      <c r="G68" s="34">
        <v>1.405331735913891</v>
      </c>
      <c r="H68" s="34">
        <v>1.4055577461641184</v>
      </c>
      <c r="I68" s="34">
        <v>1.4057837564143456</v>
      </c>
      <c r="J68" s="34">
        <v>1.4060097666645732</v>
      </c>
      <c r="K68" s="34">
        <v>1.4062357769148006</v>
      </c>
      <c r="L68" s="34">
        <v>1.4064617871650278</v>
      </c>
      <c r="M68" s="34">
        <v>1.4066877974152554</v>
      </c>
      <c r="N68" s="34">
        <v>1.4069138076654828</v>
      </c>
      <c r="O68" s="34">
        <v>1.40713981791571</v>
      </c>
      <c r="P68" s="34">
        <v>1.4073658281659374</v>
      </c>
      <c r="Q68" s="34">
        <v>1.4075918384161648</v>
      </c>
      <c r="R68" s="56">
        <v>1.4078178486663921</v>
      </c>
      <c r="S68" s="34">
        <v>1.4080438589166195</v>
      </c>
      <c r="T68" s="48">
        <v>1.4082698691668467</v>
      </c>
    </row>
    <row r="69" spans="1:20" ht="15">
      <c r="A69" s="59"/>
      <c r="B69" s="1">
        <v>1</v>
      </c>
      <c r="C69" s="10">
        <v>38440</v>
      </c>
      <c r="D69" s="1" t="s">
        <v>5</v>
      </c>
      <c r="E69" s="32">
        <v>1.4637358546936938</v>
      </c>
      <c r="F69" s="32">
        <v>1.4639713334347964</v>
      </c>
      <c r="G69" s="32">
        <v>1.4642068121758989</v>
      </c>
      <c r="H69" s="32">
        <v>1.4644422909170016</v>
      </c>
      <c r="I69" s="32">
        <v>1.4646777696581041</v>
      </c>
      <c r="J69" s="32">
        <v>1.4649132483992067</v>
      </c>
      <c r="K69" s="32">
        <v>1.4651487271403094</v>
      </c>
      <c r="L69" s="32">
        <v>1.4653842058814117</v>
      </c>
      <c r="M69" s="32">
        <v>1.4656196846225145</v>
      </c>
      <c r="N69" s="32">
        <v>1.4658551633636172</v>
      </c>
      <c r="O69" s="32">
        <v>1.4660906421047195</v>
      </c>
      <c r="P69" s="32">
        <v>1.4663261208458223</v>
      </c>
      <c r="Q69" s="32">
        <v>1.4665615995869246</v>
      </c>
      <c r="R69" s="57">
        <v>1.4667970783280273</v>
      </c>
      <c r="S69" s="32">
        <v>1.46703255706913</v>
      </c>
      <c r="T69" s="49">
        <v>1.4672680358102324</v>
      </c>
    </row>
    <row r="70" spans="1:20" ht="15">
      <c r="A70" s="59" t="s">
        <v>6</v>
      </c>
      <c r="B70" s="3">
        <v>2</v>
      </c>
      <c r="C70" s="9">
        <v>38492</v>
      </c>
      <c r="D70" s="3" t="s">
        <v>4</v>
      </c>
      <c r="E70" s="34">
        <v>1.399001578607689</v>
      </c>
      <c r="F70" s="34">
        <v>1.399226643211712</v>
      </c>
      <c r="G70" s="34">
        <v>1.3994517078157351</v>
      </c>
      <c r="H70" s="34">
        <v>1.3996767724197585</v>
      </c>
      <c r="I70" s="34">
        <v>1.3999018370237815</v>
      </c>
      <c r="J70" s="34">
        <v>1.4001269016278046</v>
      </c>
      <c r="K70" s="34">
        <v>1.4003519662318278</v>
      </c>
      <c r="L70" s="34">
        <v>1.4005770308358507</v>
      </c>
      <c r="M70" s="34">
        <v>1.4008020954398739</v>
      </c>
      <c r="N70" s="34">
        <v>1.4010271600438973</v>
      </c>
      <c r="O70" s="34">
        <v>1.40125222464792</v>
      </c>
      <c r="P70" s="34">
        <v>1.4014772892519434</v>
      </c>
      <c r="Q70" s="34">
        <v>1.4017023538559663</v>
      </c>
      <c r="R70" s="56">
        <v>1.4019274184599895</v>
      </c>
      <c r="S70" s="34">
        <v>1.4021524830640126</v>
      </c>
      <c r="T70" s="48">
        <v>1.4023775476680356</v>
      </c>
    </row>
    <row r="71" spans="1:20" ht="15">
      <c r="A71" s="59"/>
      <c r="B71" s="1">
        <v>2</v>
      </c>
      <c r="C71" s="10">
        <v>38492</v>
      </c>
      <c r="D71" s="1" t="s">
        <v>5</v>
      </c>
      <c r="E71" s="32">
        <v>1.4743544666391142</v>
      </c>
      <c r="F71" s="32">
        <v>1.4745916536511214</v>
      </c>
      <c r="G71" s="32">
        <v>1.4748288406631291</v>
      </c>
      <c r="H71" s="32">
        <v>1.4750660276751368</v>
      </c>
      <c r="I71" s="32">
        <v>1.4753032146871443</v>
      </c>
      <c r="J71" s="32">
        <v>1.475540401699152</v>
      </c>
      <c r="K71" s="32">
        <v>1.4757775887111597</v>
      </c>
      <c r="L71" s="32">
        <v>1.476014775723167</v>
      </c>
      <c r="M71" s="32">
        <v>1.4762519627351747</v>
      </c>
      <c r="N71" s="32">
        <v>1.4764891497471824</v>
      </c>
      <c r="O71" s="32">
        <v>1.4767263367591899</v>
      </c>
      <c r="P71" s="32">
        <v>1.4769635237711976</v>
      </c>
      <c r="Q71" s="32">
        <v>1.4772007107832048</v>
      </c>
      <c r="R71" s="57">
        <v>1.4774378977952125</v>
      </c>
      <c r="S71" s="32">
        <v>1.4776750848072202</v>
      </c>
      <c r="T71" s="49">
        <v>1.4779122718192275</v>
      </c>
    </row>
    <row r="72" spans="1:20" ht="15">
      <c r="A72" s="59" t="s">
        <v>6</v>
      </c>
      <c r="B72" s="3">
        <v>3</v>
      </c>
      <c r="C72" s="9">
        <v>38554</v>
      </c>
      <c r="D72" s="3" t="s">
        <v>4</v>
      </c>
      <c r="E72" s="34">
        <v>1.3842284668447347</v>
      </c>
      <c r="F72" s="34">
        <v>1.384451154822026</v>
      </c>
      <c r="G72" s="34">
        <v>1.3846738427993177</v>
      </c>
      <c r="H72" s="34">
        <v>1.3848965307766095</v>
      </c>
      <c r="I72" s="34">
        <v>1.385119218753901</v>
      </c>
      <c r="J72" s="34">
        <v>1.3853419067311927</v>
      </c>
      <c r="K72" s="34">
        <v>1.3855645947084843</v>
      </c>
      <c r="L72" s="34">
        <v>1.3857872826857758</v>
      </c>
      <c r="M72" s="34">
        <v>1.3860099706630675</v>
      </c>
      <c r="N72" s="34">
        <v>1.3862326586403593</v>
      </c>
      <c r="O72" s="34">
        <v>1.3864553466176506</v>
      </c>
      <c r="P72" s="34">
        <v>1.3866780345949423</v>
      </c>
      <c r="Q72" s="34">
        <v>1.3869007225722338</v>
      </c>
      <c r="R72" s="56">
        <v>1.3871234105495256</v>
      </c>
      <c r="S72" s="34">
        <v>1.3873460985268173</v>
      </c>
      <c r="T72" s="48">
        <v>1.3875687865041086</v>
      </c>
    </row>
    <row r="73" spans="1:20" ht="15">
      <c r="A73" s="59"/>
      <c r="B73" s="1">
        <v>3</v>
      </c>
      <c r="C73" s="10">
        <v>38554</v>
      </c>
      <c r="D73" s="1" t="s">
        <v>5</v>
      </c>
      <c r="E73" s="32">
        <v>1.4569543968524143</v>
      </c>
      <c r="F73" s="32">
        <v>1.4571887846253955</v>
      </c>
      <c r="G73" s="32">
        <v>1.457423172398377</v>
      </c>
      <c r="H73" s="32">
        <v>1.4576575601713586</v>
      </c>
      <c r="I73" s="32">
        <v>1.4578919479443397</v>
      </c>
      <c r="J73" s="32">
        <v>1.4581263357173213</v>
      </c>
      <c r="K73" s="32">
        <v>1.4583607234903027</v>
      </c>
      <c r="L73" s="32">
        <v>1.458595111263284</v>
      </c>
      <c r="M73" s="32">
        <v>1.4588294990362654</v>
      </c>
      <c r="N73" s="32">
        <v>1.459063886809247</v>
      </c>
      <c r="O73" s="32">
        <v>1.459298274582228</v>
      </c>
      <c r="P73" s="32">
        <v>1.4595326623552096</v>
      </c>
      <c r="Q73" s="32">
        <v>1.4597670501281907</v>
      </c>
      <c r="R73" s="57">
        <v>1.4600014379011723</v>
      </c>
      <c r="S73" s="32">
        <v>1.4602358256741539</v>
      </c>
      <c r="T73" s="49">
        <v>1.460470213447135</v>
      </c>
    </row>
    <row r="74" spans="1:20" ht="15" customHeight="1">
      <c r="A74" s="59" t="s">
        <v>6</v>
      </c>
      <c r="B74" s="3">
        <v>4</v>
      </c>
      <c r="C74" s="9">
        <v>38616</v>
      </c>
      <c r="D74" s="3" t="s">
        <v>4</v>
      </c>
      <c r="E74" s="34">
        <v>1.3355701079973743</v>
      </c>
      <c r="F74" s="34">
        <v>1.33807743611001</v>
      </c>
      <c r="G74" s="34">
        <v>1.340584764222646</v>
      </c>
      <c r="H74" s="34">
        <v>1.343092092335282</v>
      </c>
      <c r="I74" s="34">
        <v>1.3455994204479178</v>
      </c>
      <c r="J74" s="34">
        <v>1.3481067485605533</v>
      </c>
      <c r="K74" s="34">
        <v>1.3506140766731893</v>
      </c>
      <c r="L74" s="34">
        <v>1.3531214047858253</v>
      </c>
      <c r="M74" s="34">
        <v>1.355628732898461</v>
      </c>
      <c r="N74" s="34">
        <v>1.358136061011097</v>
      </c>
      <c r="O74" s="34">
        <v>1.3606433891237328</v>
      </c>
      <c r="P74" s="34">
        <v>1.3631507172363688</v>
      </c>
      <c r="Q74" s="34">
        <v>1.3656580453490046</v>
      </c>
      <c r="R74" s="56">
        <v>1.3681653734616406</v>
      </c>
      <c r="S74" s="34">
        <v>1.3706727015742766</v>
      </c>
      <c r="T74" s="48">
        <v>1.3731800296869123</v>
      </c>
    </row>
    <row r="75" spans="1:20" ht="15">
      <c r="A75" s="59"/>
      <c r="B75" s="1">
        <v>4</v>
      </c>
      <c r="C75" s="10">
        <v>38616</v>
      </c>
      <c r="D75" s="1" t="s">
        <v>5</v>
      </c>
      <c r="E75" s="32">
        <v>1.4045014151734758</v>
      </c>
      <c r="F75" s="32">
        <v>1.407138151247018</v>
      </c>
      <c r="G75" s="32">
        <v>1.4097748873205602</v>
      </c>
      <c r="H75" s="32">
        <v>1.4124116233941024</v>
      </c>
      <c r="I75" s="32">
        <v>1.4150483594676446</v>
      </c>
      <c r="J75" s="32">
        <v>1.4176850955411866</v>
      </c>
      <c r="K75" s="32">
        <v>1.4203218316147288</v>
      </c>
      <c r="L75" s="32">
        <v>1.422958567688271</v>
      </c>
      <c r="M75" s="32">
        <v>1.4255953037618132</v>
      </c>
      <c r="N75" s="32">
        <v>1.4282320398353554</v>
      </c>
      <c r="O75" s="32">
        <v>1.4308687759088976</v>
      </c>
      <c r="P75" s="32">
        <v>1.4335055119824398</v>
      </c>
      <c r="Q75" s="32">
        <v>1.436142248055982</v>
      </c>
      <c r="R75" s="57">
        <v>1.4387789841295242</v>
      </c>
      <c r="S75" s="32">
        <v>1.4414157202030664</v>
      </c>
      <c r="T75" s="49">
        <v>1.4440524562766086</v>
      </c>
    </row>
    <row r="76" spans="1:20" ht="15" customHeight="1">
      <c r="A76" s="59" t="s">
        <v>6</v>
      </c>
      <c r="B76" s="3">
        <v>5</v>
      </c>
      <c r="C76" s="9">
        <v>38677</v>
      </c>
      <c r="D76" s="3" t="s">
        <v>4</v>
      </c>
      <c r="E76" s="34">
        <v>1.160492069032258</v>
      </c>
      <c r="F76" s="34">
        <v>1.1623167420967742</v>
      </c>
      <c r="G76" s="34">
        <v>1.1641414151612903</v>
      </c>
      <c r="H76" s="34">
        <v>1.1659660882258065</v>
      </c>
      <c r="I76" s="34">
        <v>1.1677907612903224</v>
      </c>
      <c r="J76" s="34">
        <v>1.1696154343548388</v>
      </c>
      <c r="K76" s="34">
        <v>1.1714401074193548</v>
      </c>
      <c r="L76" s="34">
        <v>1.173264780483871</v>
      </c>
      <c r="M76" s="34">
        <v>1.1750894535483871</v>
      </c>
      <c r="N76" s="34">
        <v>1.176914126612903</v>
      </c>
      <c r="O76" s="34">
        <v>1.1787387996774195</v>
      </c>
      <c r="P76" s="34">
        <v>1.1805634727419354</v>
      </c>
      <c r="Q76" s="34">
        <v>1.1823881458064516</v>
      </c>
      <c r="R76" s="56">
        <v>1.1842128188709677</v>
      </c>
      <c r="S76" s="34">
        <v>1.1860374919354837</v>
      </c>
      <c r="T76" s="48">
        <v>1.187862165</v>
      </c>
    </row>
    <row r="77" spans="1:20" ht="15">
      <c r="A77" s="59"/>
      <c r="B77" s="1">
        <v>5</v>
      </c>
      <c r="C77" s="10">
        <v>38677</v>
      </c>
      <c r="D77" s="1" t="s">
        <v>5</v>
      </c>
      <c r="E77" s="32">
        <v>1.205311681451613</v>
      </c>
      <c r="F77" s="32">
        <v>1.2072068256048387</v>
      </c>
      <c r="G77" s="32">
        <v>1.2091019697580645</v>
      </c>
      <c r="H77" s="32">
        <v>1.2109971139112905</v>
      </c>
      <c r="I77" s="32">
        <v>1.212892258064516</v>
      </c>
      <c r="J77" s="32">
        <v>1.214787402217742</v>
      </c>
      <c r="K77" s="32">
        <v>1.2166825463709676</v>
      </c>
      <c r="L77" s="32">
        <v>1.2185776905241936</v>
      </c>
      <c r="M77" s="32">
        <v>1.2204728346774194</v>
      </c>
      <c r="N77" s="32">
        <v>1.2223679788306452</v>
      </c>
      <c r="O77" s="32">
        <v>1.224263122983871</v>
      </c>
      <c r="P77" s="32">
        <v>1.2261582671370967</v>
      </c>
      <c r="Q77" s="32">
        <v>1.2280534112903225</v>
      </c>
      <c r="R77" s="57">
        <v>1.2299485554435485</v>
      </c>
      <c r="S77" s="32">
        <v>1.231843699596774</v>
      </c>
      <c r="T77" s="49">
        <v>1.23373884375</v>
      </c>
    </row>
    <row r="78" spans="1:20" ht="15">
      <c r="A78" s="59" t="s">
        <v>6</v>
      </c>
      <c r="B78" s="3">
        <v>6</v>
      </c>
      <c r="C78" s="9">
        <v>38737</v>
      </c>
      <c r="D78" s="3" t="s">
        <v>4</v>
      </c>
      <c r="E78" s="34">
        <v>1.0484462185223726</v>
      </c>
      <c r="F78" s="34">
        <v>1.0497716878251822</v>
      </c>
      <c r="G78" s="34">
        <v>1.0510971571279917</v>
      </c>
      <c r="H78" s="34">
        <v>1.0524226264308012</v>
      </c>
      <c r="I78" s="34">
        <v>1.053748095733611</v>
      </c>
      <c r="J78" s="34">
        <v>1.0550735650364205</v>
      </c>
      <c r="K78" s="34">
        <v>1.05639903433923</v>
      </c>
      <c r="L78" s="34">
        <v>1.0577245036420397</v>
      </c>
      <c r="M78" s="34">
        <v>1.0590499729448493</v>
      </c>
      <c r="N78" s="34">
        <v>1.0603754422476588</v>
      </c>
      <c r="O78" s="34">
        <v>1.061700911550468</v>
      </c>
      <c r="P78" s="34">
        <v>1.0630263808532778</v>
      </c>
      <c r="Q78" s="34">
        <v>1.0643518501560874</v>
      </c>
      <c r="R78" s="56">
        <v>1.0656773194588969</v>
      </c>
      <c r="S78" s="34">
        <v>1.0670027887617066</v>
      </c>
      <c r="T78" s="48">
        <v>1.0683282580645161</v>
      </c>
    </row>
    <row r="79" spans="1:20" ht="15">
      <c r="A79" s="59"/>
      <c r="B79" s="1">
        <v>6</v>
      </c>
      <c r="C79" s="10">
        <v>38737</v>
      </c>
      <c r="D79" s="1" t="s">
        <v>5</v>
      </c>
      <c r="E79" s="32">
        <v>1.0765370072840792</v>
      </c>
      <c r="F79" s="32">
        <v>1.077897989594173</v>
      </c>
      <c r="G79" s="32">
        <v>1.0792589719042665</v>
      </c>
      <c r="H79" s="32">
        <v>1.08061995421436</v>
      </c>
      <c r="I79" s="32">
        <v>1.081980936524454</v>
      </c>
      <c r="J79" s="32">
        <v>1.0833419188345474</v>
      </c>
      <c r="K79" s="32">
        <v>1.084702901144641</v>
      </c>
      <c r="L79" s="32">
        <v>1.086063883454735</v>
      </c>
      <c r="M79" s="32">
        <v>1.0874248657648284</v>
      </c>
      <c r="N79" s="32">
        <v>1.088785848074922</v>
      </c>
      <c r="O79" s="32">
        <v>1.0901468303850155</v>
      </c>
      <c r="P79" s="32">
        <v>1.0915078126951094</v>
      </c>
      <c r="Q79" s="32">
        <v>1.092868795005203</v>
      </c>
      <c r="R79" s="57">
        <v>1.0942297773152965</v>
      </c>
      <c r="S79" s="32">
        <v>1.0955907596253904</v>
      </c>
      <c r="T79" s="49">
        <v>1.096951741935484</v>
      </c>
    </row>
    <row r="80" spans="1:20" ht="15">
      <c r="A80" s="59" t="s">
        <v>6</v>
      </c>
      <c r="B80" s="3">
        <v>1</v>
      </c>
      <c r="C80" s="9">
        <v>38800</v>
      </c>
      <c r="D80" s="3" t="s">
        <v>4</v>
      </c>
      <c r="E80" s="34">
        <v>1</v>
      </c>
      <c r="F80" s="34">
        <v>1</v>
      </c>
      <c r="G80" s="34">
        <v>1</v>
      </c>
      <c r="H80" s="34">
        <v>1</v>
      </c>
      <c r="I80" s="34">
        <v>1</v>
      </c>
      <c r="J80" s="34">
        <v>1</v>
      </c>
      <c r="K80" s="34">
        <v>1</v>
      </c>
      <c r="L80" s="34">
        <v>1</v>
      </c>
      <c r="M80" s="34">
        <v>1</v>
      </c>
      <c r="N80" s="34">
        <v>1.0006451612903227</v>
      </c>
      <c r="O80" s="34">
        <v>1.001290322580645</v>
      </c>
      <c r="P80" s="34">
        <v>1.0019354838709678</v>
      </c>
      <c r="Q80" s="34">
        <v>1.0025806451612904</v>
      </c>
      <c r="R80" s="56">
        <v>1.0032258064516129</v>
      </c>
      <c r="S80" s="34">
        <v>1.0038709677419355</v>
      </c>
      <c r="T80" s="48">
        <v>1.004516129032258</v>
      </c>
    </row>
    <row r="81" spans="1:20" ht="15.75" thickBot="1">
      <c r="A81" s="60"/>
      <c r="B81" s="27">
        <v>1</v>
      </c>
      <c r="C81" s="26">
        <v>38800</v>
      </c>
      <c r="D81" s="27" t="s">
        <v>5</v>
      </c>
      <c r="E81" s="38">
        <v>1</v>
      </c>
      <c r="F81" s="38">
        <v>1</v>
      </c>
      <c r="G81" s="38">
        <v>1</v>
      </c>
      <c r="H81" s="38">
        <v>1</v>
      </c>
      <c r="I81" s="38">
        <v>1</v>
      </c>
      <c r="J81" s="38">
        <v>1</v>
      </c>
      <c r="K81" s="38">
        <v>1</v>
      </c>
      <c r="L81" s="38">
        <v>1</v>
      </c>
      <c r="M81" s="38">
        <v>1</v>
      </c>
      <c r="N81" s="38">
        <v>1.001290322580645</v>
      </c>
      <c r="O81" s="38">
        <v>1.0025806451612904</v>
      </c>
      <c r="P81" s="38">
        <v>1.0038709677419355</v>
      </c>
      <c r="Q81" s="38">
        <v>1.0051612903225806</v>
      </c>
      <c r="R81" s="58">
        <v>1.0064516129032257</v>
      </c>
      <c r="S81" s="38">
        <v>1.007741935483871</v>
      </c>
      <c r="T81" s="50">
        <v>1.0090322580645161</v>
      </c>
    </row>
    <row r="82" spans="1:20" ht="13.5" customHeight="1">
      <c r="A82" s="63" t="s">
        <v>7</v>
      </c>
      <c r="B82" s="25">
        <v>1</v>
      </c>
      <c r="C82" s="24">
        <v>38036</v>
      </c>
      <c r="D82" s="25" t="s">
        <v>4</v>
      </c>
      <c r="E82" s="40">
        <v>1.507380106957772</v>
      </c>
      <c r="F82" s="40">
        <v>1.5076226069749785</v>
      </c>
      <c r="G82" s="40">
        <v>1.5078651069921856</v>
      </c>
      <c r="H82" s="40">
        <v>1.5081076070093926</v>
      </c>
      <c r="I82" s="40">
        <v>1.5083501070265992</v>
      </c>
      <c r="J82" s="40">
        <v>1.508592607043806</v>
      </c>
      <c r="K82" s="40">
        <v>1.508835107061013</v>
      </c>
      <c r="L82" s="40">
        <v>1.5090776070782197</v>
      </c>
      <c r="M82" s="40">
        <v>1.5093201070954267</v>
      </c>
      <c r="N82" s="40">
        <v>1.5095626071126336</v>
      </c>
      <c r="O82" s="40">
        <v>1.5098051071298402</v>
      </c>
      <c r="P82" s="40">
        <v>1.5100476071470472</v>
      </c>
      <c r="Q82" s="40">
        <v>1.5102901071642538</v>
      </c>
      <c r="R82" s="52">
        <v>1.5105326071814609</v>
      </c>
      <c r="S82" s="40">
        <v>1.5107751071986677</v>
      </c>
      <c r="T82" s="44">
        <v>1.5110176072158743</v>
      </c>
    </row>
    <row r="83" spans="1:20" ht="15">
      <c r="A83" s="59"/>
      <c r="B83" s="1">
        <v>1</v>
      </c>
      <c r="C83" s="10">
        <v>38036</v>
      </c>
      <c r="D83" s="1" t="s">
        <v>5</v>
      </c>
      <c r="E83" s="41">
        <v>1.5879518612646744</v>
      </c>
      <c r="F83" s="41">
        <v>1.5882073232758172</v>
      </c>
      <c r="G83" s="41">
        <v>1.5884627852869602</v>
      </c>
      <c r="H83" s="41">
        <v>1.5887182472981032</v>
      </c>
      <c r="I83" s="41">
        <v>1.588973709309246</v>
      </c>
      <c r="J83" s="41">
        <v>1.5892291713203892</v>
      </c>
      <c r="K83" s="41">
        <v>1.5894846333315322</v>
      </c>
      <c r="L83" s="41">
        <v>1.589740095342675</v>
      </c>
      <c r="M83" s="41">
        <v>1.589995557353818</v>
      </c>
      <c r="N83" s="41">
        <v>1.590251019364961</v>
      </c>
      <c r="O83" s="41">
        <v>1.5905064813761038</v>
      </c>
      <c r="P83" s="41">
        <v>1.5907619433872469</v>
      </c>
      <c r="Q83" s="41">
        <v>1.5910174053983897</v>
      </c>
      <c r="R83" s="53">
        <v>1.5912728674095327</v>
      </c>
      <c r="S83" s="41">
        <v>1.591528329420676</v>
      </c>
      <c r="T83" s="45">
        <v>1.5917837914318185</v>
      </c>
    </row>
    <row r="84" spans="1:20" ht="15">
      <c r="A84" s="59" t="s">
        <v>7</v>
      </c>
      <c r="B84" s="3">
        <v>2</v>
      </c>
      <c r="C84" s="9">
        <v>38152</v>
      </c>
      <c r="D84" s="3" t="s">
        <v>4</v>
      </c>
      <c r="E84" s="42">
        <v>1.483138201338106</v>
      </c>
      <c r="F84" s="42">
        <v>1.4833768014348463</v>
      </c>
      <c r="G84" s="42">
        <v>1.4836154015315868</v>
      </c>
      <c r="H84" s="42">
        <v>1.4838540016283273</v>
      </c>
      <c r="I84" s="42">
        <v>1.4840926017250673</v>
      </c>
      <c r="J84" s="42">
        <v>1.4843312018218078</v>
      </c>
      <c r="K84" s="42">
        <v>1.4845698019185483</v>
      </c>
      <c r="L84" s="42">
        <v>1.4848084020152885</v>
      </c>
      <c r="M84" s="42">
        <v>1.4850470021120288</v>
      </c>
      <c r="N84" s="42">
        <v>1.4852856022087693</v>
      </c>
      <c r="O84" s="42">
        <v>1.4855242023055095</v>
      </c>
      <c r="P84" s="42">
        <v>1.48576280240225</v>
      </c>
      <c r="Q84" s="42">
        <v>1.48600140249899</v>
      </c>
      <c r="R84" s="54">
        <v>1.4862400025957305</v>
      </c>
      <c r="S84" s="42">
        <v>1.486478602692471</v>
      </c>
      <c r="T84" s="46">
        <v>1.4867172027892113</v>
      </c>
    </row>
    <row r="85" spans="1:20" ht="15">
      <c r="A85" s="59"/>
      <c r="B85" s="1">
        <v>2</v>
      </c>
      <c r="C85" s="10">
        <v>38152</v>
      </c>
      <c r="D85" s="1" t="s">
        <v>5</v>
      </c>
      <c r="E85" s="41">
        <v>1.5738345308937813</v>
      </c>
      <c r="F85" s="41">
        <v>1.5740877217771294</v>
      </c>
      <c r="G85" s="41">
        <v>1.574340912660478</v>
      </c>
      <c r="H85" s="41">
        <v>1.5745941035438265</v>
      </c>
      <c r="I85" s="41">
        <v>1.5748472944271747</v>
      </c>
      <c r="J85" s="41">
        <v>1.5751004853105233</v>
      </c>
      <c r="K85" s="41">
        <v>1.5753536761938718</v>
      </c>
      <c r="L85" s="41">
        <v>1.5756068670772199</v>
      </c>
      <c r="M85" s="41">
        <v>1.5758600579605684</v>
      </c>
      <c r="N85" s="41">
        <v>1.5761132488439171</v>
      </c>
      <c r="O85" s="41">
        <v>1.5763664397272652</v>
      </c>
      <c r="P85" s="41">
        <v>1.5766196306106137</v>
      </c>
      <c r="Q85" s="41">
        <v>1.576872821493962</v>
      </c>
      <c r="R85" s="53">
        <v>1.5771260123773105</v>
      </c>
      <c r="S85" s="41">
        <v>1.577379203260659</v>
      </c>
      <c r="T85" s="45">
        <v>1.5776323941440071</v>
      </c>
    </row>
    <row r="86" spans="1:20" ht="15">
      <c r="A86" s="59" t="s">
        <v>7</v>
      </c>
      <c r="B86" s="3">
        <v>3</v>
      </c>
      <c r="C86" s="9">
        <v>38216</v>
      </c>
      <c r="D86" s="3" t="s">
        <v>4</v>
      </c>
      <c r="E86" s="42">
        <v>1.4660426535831204</v>
      </c>
      <c r="F86" s="42">
        <v>1.4662785034308652</v>
      </c>
      <c r="G86" s="42">
        <v>1.4665143532786105</v>
      </c>
      <c r="H86" s="42">
        <v>1.4667502031263555</v>
      </c>
      <c r="I86" s="42">
        <v>1.4669860529741003</v>
      </c>
      <c r="J86" s="42">
        <v>1.4672219028218454</v>
      </c>
      <c r="K86" s="42">
        <v>1.4674577526695907</v>
      </c>
      <c r="L86" s="42">
        <v>1.4676936025173355</v>
      </c>
      <c r="M86" s="42">
        <v>1.4679294523650805</v>
      </c>
      <c r="N86" s="42">
        <v>1.4681653022128258</v>
      </c>
      <c r="O86" s="42">
        <v>1.4684011520605706</v>
      </c>
      <c r="P86" s="42">
        <v>1.4686370019083157</v>
      </c>
      <c r="Q86" s="42">
        <v>1.4688728517560605</v>
      </c>
      <c r="R86" s="54">
        <v>1.4691087016038056</v>
      </c>
      <c r="S86" s="42">
        <v>1.4693445514515509</v>
      </c>
      <c r="T86" s="46">
        <v>1.4695804012992957</v>
      </c>
    </row>
    <row r="87" spans="1:20" ht="15">
      <c r="A87" s="59"/>
      <c r="B87" s="1">
        <v>3</v>
      </c>
      <c r="C87" s="10">
        <v>38216</v>
      </c>
      <c r="D87" s="1" t="s">
        <v>5</v>
      </c>
      <c r="E87" s="41">
        <v>1.5508100764596733</v>
      </c>
      <c r="F87" s="41">
        <v>1.5510595632802102</v>
      </c>
      <c r="G87" s="41">
        <v>1.5513090501007476</v>
      </c>
      <c r="H87" s="41">
        <v>1.551558536921285</v>
      </c>
      <c r="I87" s="41">
        <v>1.5518080237418221</v>
      </c>
      <c r="J87" s="41">
        <v>1.5520575105623595</v>
      </c>
      <c r="K87" s="41">
        <v>1.552306997382897</v>
      </c>
      <c r="L87" s="41">
        <v>1.5525564842034338</v>
      </c>
      <c r="M87" s="41">
        <v>1.5528059710239712</v>
      </c>
      <c r="N87" s="41">
        <v>1.5530554578445086</v>
      </c>
      <c r="O87" s="41">
        <v>1.5533049446650458</v>
      </c>
      <c r="P87" s="41">
        <v>1.5535544314855831</v>
      </c>
      <c r="Q87" s="41">
        <v>1.55380391830612</v>
      </c>
      <c r="R87" s="53">
        <v>1.5540534051266575</v>
      </c>
      <c r="S87" s="41">
        <v>1.5543028919471948</v>
      </c>
      <c r="T87" s="45">
        <v>1.554552378767732</v>
      </c>
    </row>
    <row r="88" spans="1:20" ht="15">
      <c r="A88" s="59" t="s">
        <v>7</v>
      </c>
      <c r="B88" s="3">
        <v>4</v>
      </c>
      <c r="C88" s="9">
        <v>38272</v>
      </c>
      <c r="D88" s="3" t="s">
        <v>4</v>
      </c>
      <c r="E88" s="42">
        <v>1.4561317697195062</v>
      </c>
      <c r="F88" s="42">
        <v>1.456366025152215</v>
      </c>
      <c r="G88" s="42">
        <v>1.4566002805849243</v>
      </c>
      <c r="H88" s="42">
        <v>1.4568345360176334</v>
      </c>
      <c r="I88" s="42">
        <v>1.4570687914503422</v>
      </c>
      <c r="J88" s="42">
        <v>1.4573030468830515</v>
      </c>
      <c r="K88" s="42">
        <v>1.4575373023157605</v>
      </c>
      <c r="L88" s="42">
        <v>1.4577715577484693</v>
      </c>
      <c r="M88" s="42">
        <v>1.4580058131811786</v>
      </c>
      <c r="N88" s="42">
        <v>1.4582400686138877</v>
      </c>
      <c r="O88" s="42">
        <v>1.4584743240465965</v>
      </c>
      <c r="P88" s="42">
        <v>1.4587085794793058</v>
      </c>
      <c r="Q88" s="42">
        <v>1.4589428349120146</v>
      </c>
      <c r="R88" s="54">
        <v>1.4591770903447239</v>
      </c>
      <c r="S88" s="42">
        <v>1.459411345777433</v>
      </c>
      <c r="T88" s="46">
        <v>1.4596456012101418</v>
      </c>
    </row>
    <row r="89" spans="1:20" ht="15">
      <c r="A89" s="59"/>
      <c r="B89" s="1">
        <v>4</v>
      </c>
      <c r="C89" s="10">
        <v>38272</v>
      </c>
      <c r="D89" s="1" t="s">
        <v>5</v>
      </c>
      <c r="E89" s="41">
        <v>1.5498843894422587</v>
      </c>
      <c r="F89" s="41">
        <v>1.5501337273427478</v>
      </c>
      <c r="G89" s="41">
        <v>1.5503830652432373</v>
      </c>
      <c r="H89" s="41">
        <v>1.5506324031437269</v>
      </c>
      <c r="I89" s="41">
        <v>1.5508817410442162</v>
      </c>
      <c r="J89" s="41">
        <v>1.5511310789447057</v>
      </c>
      <c r="K89" s="41">
        <v>1.5513804168451952</v>
      </c>
      <c r="L89" s="41">
        <v>1.5516297547456843</v>
      </c>
      <c r="M89" s="41">
        <v>1.5518790926461739</v>
      </c>
      <c r="N89" s="41">
        <v>1.5521284305466636</v>
      </c>
      <c r="O89" s="41">
        <v>1.5523777684471527</v>
      </c>
      <c r="P89" s="41">
        <v>1.5526271063476422</v>
      </c>
      <c r="Q89" s="41">
        <v>1.5528764442481315</v>
      </c>
      <c r="R89" s="53">
        <v>1.553125782148621</v>
      </c>
      <c r="S89" s="41">
        <v>1.5533751200491106</v>
      </c>
      <c r="T89" s="45">
        <v>1.5536244579495997</v>
      </c>
    </row>
    <row r="90" spans="1:20" ht="15">
      <c r="A90" s="59" t="s">
        <v>7</v>
      </c>
      <c r="B90" s="3">
        <v>5</v>
      </c>
      <c r="C90" s="9">
        <v>38335</v>
      </c>
      <c r="D90" s="3" t="s">
        <v>4</v>
      </c>
      <c r="E90" s="34">
        <v>1.4398412341707572</v>
      </c>
      <c r="F90" s="34">
        <v>1.4400728688609388</v>
      </c>
      <c r="G90" s="34">
        <v>1.4403045035511208</v>
      </c>
      <c r="H90" s="34">
        <v>1.4405361382413029</v>
      </c>
      <c r="I90" s="34">
        <v>1.4407677729314845</v>
      </c>
      <c r="J90" s="34">
        <v>1.4409994076216666</v>
      </c>
      <c r="K90" s="34">
        <v>1.4412310423118486</v>
      </c>
      <c r="L90" s="34">
        <v>1.4414626770020302</v>
      </c>
      <c r="M90" s="34">
        <v>1.4416943116922123</v>
      </c>
      <c r="N90" s="34">
        <v>1.4419259463823944</v>
      </c>
      <c r="O90" s="34">
        <v>1.442157581072576</v>
      </c>
      <c r="P90" s="34">
        <v>1.442389215762758</v>
      </c>
      <c r="Q90" s="34">
        <v>1.4426208504529399</v>
      </c>
      <c r="R90" s="54">
        <v>1.4428524851431217</v>
      </c>
      <c r="S90" s="42">
        <v>1.4430841198333038</v>
      </c>
      <c r="T90" s="46">
        <v>1.4433157545234856</v>
      </c>
    </row>
    <row r="91" spans="1:20" ht="15">
      <c r="A91" s="59"/>
      <c r="B91" s="1">
        <v>5</v>
      </c>
      <c r="C91" s="10">
        <v>38335</v>
      </c>
      <c r="D91" s="1" t="s">
        <v>5</v>
      </c>
      <c r="E91" s="32">
        <v>1.5287717036812098</v>
      </c>
      <c r="F91" s="32">
        <v>1.5290176450749808</v>
      </c>
      <c r="G91" s="32">
        <v>1.529263586468752</v>
      </c>
      <c r="H91" s="32">
        <v>1.5295095278625233</v>
      </c>
      <c r="I91" s="32">
        <v>1.5297554692562942</v>
      </c>
      <c r="J91" s="32">
        <v>1.5300014106500655</v>
      </c>
      <c r="K91" s="32">
        <v>1.5302473520438367</v>
      </c>
      <c r="L91" s="32">
        <v>1.5304932934376074</v>
      </c>
      <c r="M91" s="32">
        <v>1.5307392348313786</v>
      </c>
      <c r="N91" s="32">
        <v>1.5309851762251498</v>
      </c>
      <c r="O91" s="32">
        <v>1.5312311176189208</v>
      </c>
      <c r="P91" s="32">
        <v>1.531477059012692</v>
      </c>
      <c r="Q91" s="32">
        <v>1.5317230004064628</v>
      </c>
      <c r="R91" s="53">
        <v>1.5319689418002342</v>
      </c>
      <c r="S91" s="41">
        <v>1.5322148831940055</v>
      </c>
      <c r="T91" s="45">
        <v>1.5324608245877762</v>
      </c>
    </row>
    <row r="92" spans="1:20" ht="15">
      <c r="A92" s="59" t="s">
        <v>7</v>
      </c>
      <c r="B92" s="3">
        <v>1</v>
      </c>
      <c r="C92" s="9">
        <v>38398</v>
      </c>
      <c r="D92" s="3" t="s">
        <v>4</v>
      </c>
      <c r="E92" s="34">
        <v>1.4231782931039676</v>
      </c>
      <c r="F92" s="34">
        <v>1.4234072471408246</v>
      </c>
      <c r="G92" s="34">
        <v>1.4236362011776817</v>
      </c>
      <c r="H92" s="34">
        <v>1.423865155214539</v>
      </c>
      <c r="I92" s="34">
        <v>1.424094109251396</v>
      </c>
      <c r="J92" s="34">
        <v>1.424323063288253</v>
      </c>
      <c r="K92" s="34">
        <v>1.4245520173251105</v>
      </c>
      <c r="L92" s="34">
        <v>1.4247809713619675</v>
      </c>
      <c r="M92" s="34">
        <v>1.4250099253988247</v>
      </c>
      <c r="N92" s="34">
        <v>1.4252388794356818</v>
      </c>
      <c r="O92" s="34">
        <v>1.4254678334725388</v>
      </c>
      <c r="P92" s="34">
        <v>1.425696787509396</v>
      </c>
      <c r="Q92" s="34">
        <v>1.425925741546253</v>
      </c>
      <c r="R92" s="54">
        <v>1.4261546955831101</v>
      </c>
      <c r="S92" s="42">
        <v>1.4263836496199676</v>
      </c>
      <c r="T92" s="46">
        <v>1.4266126036568243</v>
      </c>
    </row>
    <row r="93" spans="1:20" ht="15">
      <c r="A93" s="59"/>
      <c r="B93" s="1">
        <v>1</v>
      </c>
      <c r="C93" s="10">
        <v>38398</v>
      </c>
      <c r="D93" s="1" t="s">
        <v>5</v>
      </c>
      <c r="E93" s="32">
        <v>1.5062034453209037</v>
      </c>
      <c r="F93" s="32">
        <v>1.5064457560424802</v>
      </c>
      <c r="G93" s="32">
        <v>1.5066880667640572</v>
      </c>
      <c r="H93" s="32">
        <v>1.506930377485634</v>
      </c>
      <c r="I93" s="32">
        <v>1.5071726882072105</v>
      </c>
      <c r="J93" s="32">
        <v>1.5074149989287873</v>
      </c>
      <c r="K93" s="32">
        <v>1.507657309650364</v>
      </c>
      <c r="L93" s="32">
        <v>1.5078996203719406</v>
      </c>
      <c r="M93" s="32">
        <v>1.5081419310935174</v>
      </c>
      <c r="N93" s="32">
        <v>1.5083842418150943</v>
      </c>
      <c r="O93" s="32">
        <v>1.5086265525366709</v>
      </c>
      <c r="P93" s="32">
        <v>1.5088688632582477</v>
      </c>
      <c r="Q93" s="32">
        <v>1.5091111739798242</v>
      </c>
      <c r="R93" s="53">
        <v>1.509353484701401</v>
      </c>
      <c r="S93" s="41">
        <v>1.5095957954229777</v>
      </c>
      <c r="T93" s="45">
        <v>1.5098381061445543</v>
      </c>
    </row>
    <row r="94" spans="1:20" ht="15">
      <c r="A94" s="59" t="s">
        <v>7</v>
      </c>
      <c r="B94" s="3">
        <v>2</v>
      </c>
      <c r="C94" s="9">
        <v>38516</v>
      </c>
      <c r="D94" s="3" t="s">
        <v>4</v>
      </c>
      <c r="E94" s="34">
        <v>1.3978972792918563</v>
      </c>
      <c r="F94" s="34">
        <v>1.398122166241549</v>
      </c>
      <c r="G94" s="34">
        <v>1.398347053191242</v>
      </c>
      <c r="H94" s="34">
        <v>1.3985719401409353</v>
      </c>
      <c r="I94" s="34">
        <v>1.3987968270906281</v>
      </c>
      <c r="J94" s="34">
        <v>1.3990217140403212</v>
      </c>
      <c r="K94" s="34">
        <v>1.3992466009900144</v>
      </c>
      <c r="L94" s="34">
        <v>1.3994714879397072</v>
      </c>
      <c r="M94" s="34">
        <v>1.3996963748894002</v>
      </c>
      <c r="N94" s="34">
        <v>1.3999212618390935</v>
      </c>
      <c r="O94" s="34">
        <v>1.4001461487887863</v>
      </c>
      <c r="P94" s="34">
        <v>1.4003710357384793</v>
      </c>
      <c r="Q94" s="34">
        <v>1.4005959226881721</v>
      </c>
      <c r="R94" s="54">
        <v>1.4008208096378654</v>
      </c>
      <c r="S94" s="42">
        <v>1.4010456965875584</v>
      </c>
      <c r="T94" s="46">
        <v>1.4012705835372512</v>
      </c>
    </row>
    <row r="95" spans="1:20" ht="15">
      <c r="A95" s="59"/>
      <c r="B95" s="1">
        <v>2</v>
      </c>
      <c r="C95" s="10">
        <v>38516</v>
      </c>
      <c r="D95" s="1" t="s">
        <v>5</v>
      </c>
      <c r="E95" s="32">
        <v>1.485276022718064</v>
      </c>
      <c r="F95" s="32">
        <v>1.4855149667371625</v>
      </c>
      <c r="G95" s="32">
        <v>1.4857539107562614</v>
      </c>
      <c r="H95" s="32">
        <v>1.4859928547753603</v>
      </c>
      <c r="I95" s="32">
        <v>1.4862317987944589</v>
      </c>
      <c r="J95" s="32">
        <v>1.4864707428135577</v>
      </c>
      <c r="K95" s="32">
        <v>1.4867096868326566</v>
      </c>
      <c r="L95" s="32">
        <v>1.4869486308517552</v>
      </c>
      <c r="M95" s="32">
        <v>1.487187574870854</v>
      </c>
      <c r="N95" s="32">
        <v>1.487426518889953</v>
      </c>
      <c r="O95" s="32">
        <v>1.4876654629090516</v>
      </c>
      <c r="P95" s="32">
        <v>1.4879044069281504</v>
      </c>
      <c r="Q95" s="32">
        <v>1.488143350947249</v>
      </c>
      <c r="R95" s="53">
        <v>1.4883822949663479</v>
      </c>
      <c r="S95" s="41">
        <v>1.488621238985447</v>
      </c>
      <c r="T95" s="45">
        <v>1.4888601830045454</v>
      </c>
    </row>
    <row r="96" spans="1:20" ht="15">
      <c r="A96" s="59" t="s">
        <v>7</v>
      </c>
      <c r="B96" s="3">
        <v>3</v>
      </c>
      <c r="C96" s="9" t="s">
        <v>10</v>
      </c>
      <c r="D96" s="3" t="s">
        <v>4</v>
      </c>
      <c r="E96" s="34">
        <v>1.3817563149713037</v>
      </c>
      <c r="F96" s="34">
        <v>1.3819786052407648</v>
      </c>
      <c r="G96" s="34">
        <v>1.382200895510226</v>
      </c>
      <c r="H96" s="34">
        <v>1.3824231857796876</v>
      </c>
      <c r="I96" s="34">
        <v>1.3826454760491487</v>
      </c>
      <c r="J96" s="34">
        <v>1.38286776631861</v>
      </c>
      <c r="K96" s="34">
        <v>1.3830900565880713</v>
      </c>
      <c r="L96" s="34">
        <v>1.3833123468575323</v>
      </c>
      <c r="M96" s="34">
        <v>1.3835346371269939</v>
      </c>
      <c r="N96" s="34">
        <v>1.3837569273964552</v>
      </c>
      <c r="O96" s="34">
        <v>1.3839792176659163</v>
      </c>
      <c r="P96" s="34">
        <v>1.3842015079353776</v>
      </c>
      <c r="Q96" s="34">
        <v>1.3844237982048386</v>
      </c>
      <c r="R96" s="54">
        <v>1.3846460884743002</v>
      </c>
      <c r="S96" s="42">
        <v>1.3848683787437615</v>
      </c>
      <c r="T96" s="46">
        <v>1.3850906690132225</v>
      </c>
    </row>
    <row r="97" spans="1:20" ht="15">
      <c r="A97" s="59"/>
      <c r="B97" s="1">
        <v>3</v>
      </c>
      <c r="C97" s="10">
        <v>38580</v>
      </c>
      <c r="D97" s="1" t="s">
        <v>5</v>
      </c>
      <c r="E97" s="32">
        <v>1.4634688979026396</v>
      </c>
      <c r="F97" s="32">
        <v>1.4637043336970252</v>
      </c>
      <c r="G97" s="32">
        <v>1.4639397694914111</v>
      </c>
      <c r="H97" s="32">
        <v>1.464175205285797</v>
      </c>
      <c r="I97" s="32">
        <v>1.4644106410801827</v>
      </c>
      <c r="J97" s="32">
        <v>1.4646460768745688</v>
      </c>
      <c r="K97" s="32">
        <v>1.4648815126689547</v>
      </c>
      <c r="L97" s="32">
        <v>1.4651169484633404</v>
      </c>
      <c r="M97" s="32">
        <v>1.4653523842577265</v>
      </c>
      <c r="N97" s="32">
        <v>1.4655878200521124</v>
      </c>
      <c r="O97" s="32">
        <v>1.465823255846498</v>
      </c>
      <c r="P97" s="32">
        <v>1.466058691640884</v>
      </c>
      <c r="Q97" s="32">
        <v>1.4662941274352697</v>
      </c>
      <c r="R97" s="53">
        <v>1.4665295632296558</v>
      </c>
      <c r="S97" s="41">
        <v>1.4667649990240417</v>
      </c>
      <c r="T97" s="45">
        <v>1.4670004348184273</v>
      </c>
    </row>
    <row r="98" spans="1:20" ht="15">
      <c r="A98" s="59" t="s">
        <v>7</v>
      </c>
      <c r="B98" s="3">
        <v>4</v>
      </c>
      <c r="C98" s="9">
        <v>38636</v>
      </c>
      <c r="D98" s="3" t="s">
        <v>4</v>
      </c>
      <c r="E98" s="34">
        <v>1.2268781990634758</v>
      </c>
      <c r="F98" s="34">
        <v>1.228807252835588</v>
      </c>
      <c r="G98" s="34">
        <v>1.2307363066077006</v>
      </c>
      <c r="H98" s="34">
        <v>1.232665360379813</v>
      </c>
      <c r="I98" s="34">
        <v>1.2345944141519252</v>
      </c>
      <c r="J98" s="34">
        <v>1.2365234679240378</v>
      </c>
      <c r="K98" s="34">
        <v>1.23845252169615</v>
      </c>
      <c r="L98" s="34">
        <v>1.2403815754682626</v>
      </c>
      <c r="M98" s="34">
        <v>1.242310629240375</v>
      </c>
      <c r="N98" s="34">
        <v>1.244239683012487</v>
      </c>
      <c r="O98" s="34">
        <v>1.2461687367845997</v>
      </c>
      <c r="P98" s="34">
        <v>1.2480977905567119</v>
      </c>
      <c r="Q98" s="34">
        <v>1.2500268443288243</v>
      </c>
      <c r="R98" s="54">
        <v>1.2519558981009369</v>
      </c>
      <c r="S98" s="42">
        <v>1.253884951873049</v>
      </c>
      <c r="T98" s="46">
        <v>1.2558140056451617</v>
      </c>
    </row>
    <row r="99" spans="1:20" ht="15">
      <c r="A99" s="59"/>
      <c r="B99" s="1">
        <v>4</v>
      </c>
      <c r="C99" s="10">
        <v>38636</v>
      </c>
      <c r="D99" s="1" t="s">
        <v>5</v>
      </c>
      <c r="E99" s="32">
        <v>1.3519564924656822</v>
      </c>
      <c r="F99" s="32">
        <v>1.3544945835028517</v>
      </c>
      <c r="G99" s="32">
        <v>1.3570326745400214</v>
      </c>
      <c r="H99" s="32">
        <v>1.3595707655771911</v>
      </c>
      <c r="I99" s="32">
        <v>1.3621088566143607</v>
      </c>
      <c r="J99" s="32">
        <v>1.36464694765153</v>
      </c>
      <c r="K99" s="32">
        <v>1.3671850386886997</v>
      </c>
      <c r="L99" s="32">
        <v>1.3697231297258694</v>
      </c>
      <c r="M99" s="32">
        <v>1.372261220763039</v>
      </c>
      <c r="N99" s="32">
        <v>1.3747993118002086</v>
      </c>
      <c r="O99" s="32">
        <v>1.3773374028373782</v>
      </c>
      <c r="P99" s="32">
        <v>1.3798754938745479</v>
      </c>
      <c r="Q99" s="32">
        <v>1.3824135849117174</v>
      </c>
      <c r="R99" s="53">
        <v>1.3849516759488871</v>
      </c>
      <c r="S99" s="41">
        <v>1.3874897669860569</v>
      </c>
      <c r="T99" s="45">
        <v>1.3900278580232264</v>
      </c>
    </row>
    <row r="100" spans="1:20" ht="15" customHeight="1">
      <c r="A100" s="59" t="s">
        <v>7</v>
      </c>
      <c r="B100" s="3">
        <v>5</v>
      </c>
      <c r="C100" s="9">
        <v>38699</v>
      </c>
      <c r="D100" s="3" t="s">
        <v>4</v>
      </c>
      <c r="E100" s="34">
        <v>1.0952736819146724</v>
      </c>
      <c r="F100" s="34">
        <v>1.0966583515504684</v>
      </c>
      <c r="G100" s="34">
        <v>1.0980430211862646</v>
      </c>
      <c r="H100" s="34">
        <v>1.0994276908220606</v>
      </c>
      <c r="I100" s="34">
        <v>1.1008123604578568</v>
      </c>
      <c r="J100" s="34">
        <v>1.1021970300936528</v>
      </c>
      <c r="K100" s="34">
        <v>1.1035816997294488</v>
      </c>
      <c r="L100" s="34">
        <v>1.104966369365245</v>
      </c>
      <c r="M100" s="34">
        <v>1.106351039001041</v>
      </c>
      <c r="N100" s="34">
        <v>1.107735708636837</v>
      </c>
      <c r="O100" s="34">
        <v>1.1091203782726329</v>
      </c>
      <c r="P100" s="34">
        <v>1.110505047908429</v>
      </c>
      <c r="Q100" s="34">
        <v>1.111889717544225</v>
      </c>
      <c r="R100" s="54">
        <v>1.113274387180021</v>
      </c>
      <c r="S100" s="42">
        <v>1.1146590568158172</v>
      </c>
      <c r="T100" s="46">
        <v>1.1160437264516132</v>
      </c>
    </row>
    <row r="101" spans="1:20" ht="15">
      <c r="A101" s="59"/>
      <c r="B101" s="1">
        <v>5</v>
      </c>
      <c r="C101" s="10">
        <v>38699</v>
      </c>
      <c r="D101" s="1" t="s">
        <v>5</v>
      </c>
      <c r="E101" s="32">
        <v>1.1637856919875131</v>
      </c>
      <c r="F101" s="32">
        <v>1.1656155437044746</v>
      </c>
      <c r="G101" s="32">
        <v>1.167445395421436</v>
      </c>
      <c r="H101" s="32">
        <v>1.1692752471383978</v>
      </c>
      <c r="I101" s="32">
        <v>1.171105098855359</v>
      </c>
      <c r="J101" s="32">
        <v>1.1729349505723208</v>
      </c>
      <c r="K101" s="32">
        <v>1.174764802289282</v>
      </c>
      <c r="L101" s="32">
        <v>1.1765946540062437</v>
      </c>
      <c r="M101" s="32">
        <v>1.1784245057232052</v>
      </c>
      <c r="N101" s="32">
        <v>1.1802543574401667</v>
      </c>
      <c r="O101" s="32">
        <v>1.1820842091571282</v>
      </c>
      <c r="P101" s="32">
        <v>1.1839140608740895</v>
      </c>
      <c r="Q101" s="32">
        <v>1.1857439125910512</v>
      </c>
      <c r="R101" s="53">
        <v>1.1875737643080126</v>
      </c>
      <c r="S101" s="41">
        <v>1.1894036160249741</v>
      </c>
      <c r="T101" s="45">
        <v>1.1912334677419356</v>
      </c>
    </row>
    <row r="102" spans="1:20" ht="15">
      <c r="A102" s="59" t="s">
        <v>7</v>
      </c>
      <c r="B102" s="3">
        <v>1</v>
      </c>
      <c r="C102" s="9">
        <v>38761</v>
      </c>
      <c r="D102" s="3" t="s">
        <v>4</v>
      </c>
      <c r="E102" s="34">
        <v>1.021147465437788</v>
      </c>
      <c r="F102" s="34">
        <v>1.0217995391705068</v>
      </c>
      <c r="G102" s="34">
        <v>1.022451612903226</v>
      </c>
      <c r="H102" s="34">
        <v>1.0231036866359446</v>
      </c>
      <c r="I102" s="34">
        <v>1.0237557603686636</v>
      </c>
      <c r="J102" s="34">
        <v>1.0244078341013823</v>
      </c>
      <c r="K102" s="34">
        <v>1.0250599078341014</v>
      </c>
      <c r="L102" s="34">
        <v>1.0257119815668203</v>
      </c>
      <c r="M102" s="34">
        <v>1.026364055299539</v>
      </c>
      <c r="N102" s="34">
        <v>1.027016129032258</v>
      </c>
      <c r="O102" s="34">
        <v>1.027668202764977</v>
      </c>
      <c r="P102" s="34">
        <v>1.0283202764976958</v>
      </c>
      <c r="Q102" s="34">
        <v>1.0289723502304147</v>
      </c>
      <c r="R102" s="56">
        <v>1.0296244239631336</v>
      </c>
      <c r="S102" s="34">
        <v>1.0302764976958525</v>
      </c>
      <c r="T102" s="46">
        <v>1.0309285714285714</v>
      </c>
    </row>
    <row r="103" spans="1:20" ht="15.75" thickBot="1">
      <c r="A103" s="60"/>
      <c r="B103" s="27">
        <v>1</v>
      </c>
      <c r="C103" s="26">
        <v>38761</v>
      </c>
      <c r="D103" s="27" t="s">
        <v>5</v>
      </c>
      <c r="E103" s="38">
        <v>1.042516129032258</v>
      </c>
      <c r="F103" s="38">
        <v>1.0438341013824883</v>
      </c>
      <c r="G103" s="38">
        <v>1.0451520737327187</v>
      </c>
      <c r="H103" s="38">
        <v>1.0464700460829492</v>
      </c>
      <c r="I103" s="38">
        <v>1.0477880184331798</v>
      </c>
      <c r="J103" s="38">
        <v>1.0491059907834102</v>
      </c>
      <c r="K103" s="38">
        <v>1.0504239631336405</v>
      </c>
      <c r="L103" s="38">
        <v>1.051741935483871</v>
      </c>
      <c r="M103" s="38">
        <v>1.0530599078341014</v>
      </c>
      <c r="N103" s="38">
        <v>1.0543778801843318</v>
      </c>
      <c r="O103" s="38">
        <v>1.055695852534562</v>
      </c>
      <c r="P103" s="38">
        <v>1.0570138248847927</v>
      </c>
      <c r="Q103" s="38">
        <v>1.058331797235023</v>
      </c>
      <c r="R103" s="58">
        <v>1.0596497695852534</v>
      </c>
      <c r="S103" s="38">
        <v>1.060967741935484</v>
      </c>
      <c r="T103" s="51">
        <v>1.0622857142857143</v>
      </c>
    </row>
    <row r="104" spans="1:20" ht="12.75" customHeight="1">
      <c r="A104" s="61" t="s">
        <v>8</v>
      </c>
      <c r="B104" s="25">
        <v>1</v>
      </c>
      <c r="C104" s="24">
        <v>38061</v>
      </c>
      <c r="D104" s="25" t="s">
        <v>4</v>
      </c>
      <c r="E104" s="40">
        <v>1.5049841419807781</v>
      </c>
      <c r="F104" s="40">
        <v>1.5052262565467336</v>
      </c>
      <c r="G104" s="40">
        <v>1.5054683711126895</v>
      </c>
      <c r="H104" s="40">
        <v>1.5057104856786454</v>
      </c>
      <c r="I104" s="40">
        <v>1.5059526002446009</v>
      </c>
      <c r="J104" s="40">
        <v>1.5061947148105568</v>
      </c>
      <c r="K104" s="40">
        <v>1.5064368293765125</v>
      </c>
      <c r="L104" s="40">
        <v>1.5066789439424682</v>
      </c>
      <c r="M104" s="40">
        <v>1.5069210585084238</v>
      </c>
      <c r="N104" s="40">
        <v>1.5071631730743797</v>
      </c>
      <c r="O104" s="40">
        <v>1.5074052876403352</v>
      </c>
      <c r="P104" s="40">
        <v>1.5076474022062911</v>
      </c>
      <c r="Q104" s="40">
        <v>1.5078895167722466</v>
      </c>
      <c r="R104" s="52">
        <v>1.5081316313382025</v>
      </c>
      <c r="S104" s="40">
        <v>1.5083737459041582</v>
      </c>
      <c r="T104" s="44">
        <v>1.5086158604701136</v>
      </c>
    </row>
    <row r="105" spans="1:20" ht="15">
      <c r="A105" s="62"/>
      <c r="B105" s="1">
        <v>1</v>
      </c>
      <c r="C105" s="10">
        <v>38061</v>
      </c>
      <c r="D105" s="1" t="s">
        <v>5</v>
      </c>
      <c r="E105" s="41">
        <v>1.595962323403201</v>
      </c>
      <c r="F105" s="41">
        <v>1.596219074098729</v>
      </c>
      <c r="G105" s="41">
        <v>1.5964758247942574</v>
      </c>
      <c r="H105" s="41">
        <v>1.5967325754897856</v>
      </c>
      <c r="I105" s="41">
        <v>1.5969893261853136</v>
      </c>
      <c r="J105" s="41">
        <v>1.5972460768808419</v>
      </c>
      <c r="K105" s="41">
        <v>1.59750282757637</v>
      </c>
      <c r="L105" s="41">
        <v>1.597759578271898</v>
      </c>
      <c r="M105" s="41">
        <v>1.5980163289674265</v>
      </c>
      <c r="N105" s="41">
        <v>1.5982730796629547</v>
      </c>
      <c r="O105" s="41">
        <v>1.5985298303584827</v>
      </c>
      <c r="P105" s="41">
        <v>1.598786581054011</v>
      </c>
      <c r="Q105" s="41">
        <v>1.599043331749539</v>
      </c>
      <c r="R105" s="53">
        <v>1.5993000824450672</v>
      </c>
      <c r="S105" s="41">
        <v>1.5995568331405956</v>
      </c>
      <c r="T105" s="45">
        <v>1.5998135838361236</v>
      </c>
    </row>
    <row r="106" spans="1:20" ht="15">
      <c r="A106" s="59" t="s">
        <v>8</v>
      </c>
      <c r="B106" s="3">
        <v>2</v>
      </c>
      <c r="C106" s="9">
        <v>38196</v>
      </c>
      <c r="D106" s="3" t="s">
        <v>4</v>
      </c>
      <c r="E106" s="42">
        <v>1.4630102699614187</v>
      </c>
      <c r="F106" s="42">
        <v>1.4632456319739604</v>
      </c>
      <c r="G106" s="42">
        <v>1.4634809939865026</v>
      </c>
      <c r="H106" s="42">
        <v>1.463716355999045</v>
      </c>
      <c r="I106" s="42">
        <v>1.4639517180115866</v>
      </c>
      <c r="J106" s="42">
        <v>1.4641870800241288</v>
      </c>
      <c r="K106" s="42">
        <v>1.464422442036671</v>
      </c>
      <c r="L106" s="42">
        <v>1.4646578040492129</v>
      </c>
      <c r="M106" s="42">
        <v>1.464893166061755</v>
      </c>
      <c r="N106" s="42">
        <v>1.4651285280742972</v>
      </c>
      <c r="O106" s="42">
        <v>1.465363890086839</v>
      </c>
      <c r="P106" s="42">
        <v>1.4655992520993812</v>
      </c>
      <c r="Q106" s="42">
        <v>1.465834614111923</v>
      </c>
      <c r="R106" s="54">
        <v>1.466069976124465</v>
      </c>
      <c r="S106" s="42">
        <v>1.4663053381370073</v>
      </c>
      <c r="T106" s="46">
        <v>1.4665407001495492</v>
      </c>
    </row>
    <row r="107" spans="1:20" ht="15">
      <c r="A107" s="59"/>
      <c r="B107" s="1">
        <v>2</v>
      </c>
      <c r="C107" s="10">
        <v>38196</v>
      </c>
      <c r="D107" s="1" t="s">
        <v>5</v>
      </c>
      <c r="E107" s="41">
        <v>1.5262572071272824</v>
      </c>
      <c r="F107" s="41">
        <v>1.5265027440010157</v>
      </c>
      <c r="G107" s="41">
        <v>1.5267482808747492</v>
      </c>
      <c r="H107" s="41">
        <v>1.526993817748483</v>
      </c>
      <c r="I107" s="41">
        <v>1.5272393546222163</v>
      </c>
      <c r="J107" s="41">
        <v>1.5274848914959498</v>
      </c>
      <c r="K107" s="41">
        <v>1.5277304283696833</v>
      </c>
      <c r="L107" s="41">
        <v>1.5279759652434166</v>
      </c>
      <c r="M107" s="41">
        <v>1.5282215021171501</v>
      </c>
      <c r="N107" s="41">
        <v>1.5284670389908839</v>
      </c>
      <c r="O107" s="41">
        <v>1.528712575864617</v>
      </c>
      <c r="P107" s="41">
        <v>1.5289581127383507</v>
      </c>
      <c r="Q107" s="41">
        <v>1.529203649612084</v>
      </c>
      <c r="R107" s="53">
        <v>1.5294491864858175</v>
      </c>
      <c r="S107" s="41">
        <v>1.529694723359551</v>
      </c>
      <c r="T107" s="45">
        <v>1.5299402602332843</v>
      </c>
    </row>
    <row r="108" spans="1:20" ht="15">
      <c r="A108" s="59" t="s">
        <v>8</v>
      </c>
      <c r="B108" s="3">
        <v>3</v>
      </c>
      <c r="C108" s="9">
        <v>38336</v>
      </c>
      <c r="D108" s="3" t="s">
        <v>4</v>
      </c>
      <c r="E108" s="34">
        <v>1.4389223820749235</v>
      </c>
      <c r="F108" s="34">
        <v>1.4391538689446264</v>
      </c>
      <c r="G108" s="34">
        <v>1.4393853558143297</v>
      </c>
      <c r="H108" s="34">
        <v>1.439616842684033</v>
      </c>
      <c r="I108" s="34">
        <v>1.4398483295537359</v>
      </c>
      <c r="J108" s="34">
        <v>1.4400798164234392</v>
      </c>
      <c r="K108" s="34">
        <v>1.4403113032931425</v>
      </c>
      <c r="L108" s="34">
        <v>1.4405427901628454</v>
      </c>
      <c r="M108" s="34">
        <v>1.4407742770325487</v>
      </c>
      <c r="N108" s="34">
        <v>1.441005763902252</v>
      </c>
      <c r="O108" s="34">
        <v>1.4412372507719549</v>
      </c>
      <c r="P108" s="34">
        <v>1.4414687376416582</v>
      </c>
      <c r="Q108" s="34">
        <v>1.4417002245113613</v>
      </c>
      <c r="R108" s="54">
        <v>1.4419317113810646</v>
      </c>
      <c r="S108" s="42">
        <v>1.4421631982507677</v>
      </c>
      <c r="T108" s="46">
        <v>1.4423946851204708</v>
      </c>
    </row>
    <row r="109" spans="1:20" ht="15">
      <c r="A109" s="59"/>
      <c r="B109" s="1">
        <v>3</v>
      </c>
      <c r="C109" s="10">
        <v>38336</v>
      </c>
      <c r="D109" s="1" t="s">
        <v>5</v>
      </c>
      <c r="E109" s="32">
        <v>1.5259070471471414</v>
      </c>
      <c r="F109" s="32">
        <v>1.5261525276888315</v>
      </c>
      <c r="G109" s="32">
        <v>1.526398008230522</v>
      </c>
      <c r="H109" s="32">
        <v>1.5266434887722125</v>
      </c>
      <c r="I109" s="32">
        <v>1.5268889693139025</v>
      </c>
      <c r="J109" s="32">
        <v>1.527134449855593</v>
      </c>
      <c r="K109" s="32">
        <v>1.5273799303972835</v>
      </c>
      <c r="L109" s="32">
        <v>1.5276254109389735</v>
      </c>
      <c r="M109" s="32">
        <v>1.527870891480664</v>
      </c>
      <c r="N109" s="32">
        <v>1.5281163720223545</v>
      </c>
      <c r="O109" s="32">
        <v>1.5283618525640446</v>
      </c>
      <c r="P109" s="32">
        <v>1.528607333105735</v>
      </c>
      <c r="Q109" s="32">
        <v>1.528852813647425</v>
      </c>
      <c r="R109" s="57">
        <v>1.5290982941891156</v>
      </c>
      <c r="S109" s="32">
        <v>1.529343774730806</v>
      </c>
      <c r="T109" s="45">
        <v>1.5295892552724961</v>
      </c>
    </row>
    <row r="110" spans="1:20" ht="12.75" customHeight="1">
      <c r="A110" s="59" t="s">
        <v>8</v>
      </c>
      <c r="B110" s="3">
        <v>1</v>
      </c>
      <c r="C110" s="9">
        <v>38442</v>
      </c>
      <c r="D110" s="3" t="s">
        <v>4</v>
      </c>
      <c r="E110" s="34">
        <v>1.403974509411237</v>
      </c>
      <c r="F110" s="34">
        <v>1.404200374036303</v>
      </c>
      <c r="G110" s="34">
        <v>1.404426238661369</v>
      </c>
      <c r="H110" s="34">
        <v>1.4046521032864354</v>
      </c>
      <c r="I110" s="34">
        <v>1.4048779679115013</v>
      </c>
      <c r="J110" s="34">
        <v>1.4051038325365677</v>
      </c>
      <c r="K110" s="34">
        <v>1.4053296971616338</v>
      </c>
      <c r="L110" s="34">
        <v>1.4055555617867</v>
      </c>
      <c r="M110" s="34">
        <v>1.405781426411766</v>
      </c>
      <c r="N110" s="34">
        <v>1.4060072910368324</v>
      </c>
      <c r="O110" s="34">
        <v>1.4062331556618983</v>
      </c>
      <c r="P110" s="34">
        <v>1.4064590202869647</v>
      </c>
      <c r="Q110" s="34">
        <v>1.4066848849120306</v>
      </c>
      <c r="R110" s="54">
        <v>1.4069107495370967</v>
      </c>
      <c r="S110" s="42">
        <v>1.407136614162163</v>
      </c>
      <c r="T110" s="46">
        <v>1.407362478787229</v>
      </c>
    </row>
    <row r="111" spans="1:20" ht="15">
      <c r="A111" s="59"/>
      <c r="B111" s="1">
        <v>1</v>
      </c>
      <c r="C111" s="10">
        <v>38442</v>
      </c>
      <c r="D111" s="1" t="s">
        <v>5</v>
      </c>
      <c r="E111" s="32">
        <v>1.4609137418633076</v>
      </c>
      <c r="F111" s="32">
        <v>1.4611487665965543</v>
      </c>
      <c r="G111" s="32">
        <v>1.4613837913298013</v>
      </c>
      <c r="H111" s="32">
        <v>1.4616188160630486</v>
      </c>
      <c r="I111" s="32">
        <v>1.4618538407962953</v>
      </c>
      <c r="J111" s="32">
        <v>1.4620888655295423</v>
      </c>
      <c r="K111" s="32">
        <v>1.4623238902627895</v>
      </c>
      <c r="L111" s="32">
        <v>1.4625589149960363</v>
      </c>
      <c r="M111" s="32">
        <v>1.4627939397292833</v>
      </c>
      <c r="N111" s="32">
        <v>1.4630289644625305</v>
      </c>
      <c r="O111" s="32">
        <v>1.4632639891957773</v>
      </c>
      <c r="P111" s="32">
        <v>1.4634990139290243</v>
      </c>
      <c r="Q111" s="32">
        <v>1.463734038662271</v>
      </c>
      <c r="R111" s="57">
        <v>1.4639690633955182</v>
      </c>
      <c r="S111" s="32">
        <v>1.4642040881287652</v>
      </c>
      <c r="T111" s="45">
        <v>1.4644391128620122</v>
      </c>
    </row>
    <row r="112" spans="1:20" ht="15">
      <c r="A112" s="59" t="s">
        <v>8</v>
      </c>
      <c r="B112" s="3">
        <v>2</v>
      </c>
      <c r="C112" s="9">
        <v>38544</v>
      </c>
      <c r="D112" s="3" t="s">
        <v>4</v>
      </c>
      <c r="E112" s="34">
        <v>1.3931017262475853</v>
      </c>
      <c r="F112" s="34">
        <v>1.3933258417119108</v>
      </c>
      <c r="G112" s="34">
        <v>1.3935499571762364</v>
      </c>
      <c r="H112" s="34">
        <v>1.393774072640562</v>
      </c>
      <c r="I112" s="34">
        <v>1.3939981881048873</v>
      </c>
      <c r="J112" s="34">
        <v>1.394222303569213</v>
      </c>
      <c r="K112" s="34">
        <v>1.3944464190335386</v>
      </c>
      <c r="L112" s="34">
        <v>1.394670534497864</v>
      </c>
      <c r="M112" s="34">
        <v>1.3948946499621897</v>
      </c>
      <c r="N112" s="34">
        <v>1.3951187654265154</v>
      </c>
      <c r="O112" s="34">
        <v>1.3953428808908406</v>
      </c>
      <c r="P112" s="34">
        <v>1.3955669963551662</v>
      </c>
      <c r="Q112" s="34">
        <v>1.3957911118194917</v>
      </c>
      <c r="R112" s="54">
        <v>1.3960152272838173</v>
      </c>
      <c r="S112" s="42">
        <v>1.396239342748143</v>
      </c>
      <c r="T112" s="46">
        <v>1.3964634582124682</v>
      </c>
    </row>
    <row r="113" spans="1:20" ht="15">
      <c r="A113" s="59"/>
      <c r="B113" s="1">
        <v>2</v>
      </c>
      <c r="C113" s="10">
        <v>38544</v>
      </c>
      <c r="D113" s="1" t="s">
        <v>5</v>
      </c>
      <c r="E113" s="32">
        <v>1.4846180879318907</v>
      </c>
      <c r="F113" s="32">
        <v>1.4848569261056246</v>
      </c>
      <c r="G113" s="32">
        <v>1.485095764279359</v>
      </c>
      <c r="H113" s="32">
        <v>1.4853346024530933</v>
      </c>
      <c r="I113" s="32">
        <v>1.4855734406268273</v>
      </c>
      <c r="J113" s="32">
        <v>1.4858122788005617</v>
      </c>
      <c r="K113" s="32">
        <v>1.486051116974296</v>
      </c>
      <c r="L113" s="32">
        <v>1.48628995514803</v>
      </c>
      <c r="M113" s="32">
        <v>1.4865287933217644</v>
      </c>
      <c r="N113" s="32">
        <v>1.4867676314954985</v>
      </c>
      <c r="O113" s="32">
        <v>1.4870064696692327</v>
      </c>
      <c r="P113" s="32">
        <v>1.4872453078429668</v>
      </c>
      <c r="Q113" s="32">
        <v>1.487484146016701</v>
      </c>
      <c r="R113" s="57">
        <v>1.4877229841904354</v>
      </c>
      <c r="S113" s="32">
        <v>1.4879618223641695</v>
      </c>
      <c r="T113" s="45">
        <v>1.4882006605379037</v>
      </c>
    </row>
    <row r="114" spans="1:20" ht="15" customHeight="1">
      <c r="A114" s="59" t="s">
        <v>8</v>
      </c>
      <c r="B114" s="3">
        <v>3</v>
      </c>
      <c r="C114" s="9">
        <v>38670</v>
      </c>
      <c r="D114" s="3" t="s">
        <v>4</v>
      </c>
      <c r="E114" s="34">
        <v>1.1658753987096775</v>
      </c>
      <c r="F114" s="34">
        <v>1.1677085361290322</v>
      </c>
      <c r="G114" s="34">
        <v>1.1695416735483872</v>
      </c>
      <c r="H114" s="34">
        <v>1.171374810967742</v>
      </c>
      <c r="I114" s="34">
        <v>1.1732079483870967</v>
      </c>
      <c r="J114" s="34">
        <v>1.1750410858064517</v>
      </c>
      <c r="K114" s="34">
        <v>1.1768742232258065</v>
      </c>
      <c r="L114" s="34">
        <v>1.1787073606451612</v>
      </c>
      <c r="M114" s="34">
        <v>1.1805404980645162</v>
      </c>
      <c r="N114" s="34">
        <v>1.182373635483871</v>
      </c>
      <c r="O114" s="34">
        <v>1.184206772903226</v>
      </c>
      <c r="P114" s="34">
        <v>1.1860399103225805</v>
      </c>
      <c r="Q114" s="34">
        <v>1.1878730477419355</v>
      </c>
      <c r="R114" s="54">
        <v>1.1897061851612905</v>
      </c>
      <c r="S114" s="42">
        <v>1.1915393225806452</v>
      </c>
      <c r="T114" s="46">
        <v>1.1933724600000002</v>
      </c>
    </row>
    <row r="115" spans="1:20" ht="15">
      <c r="A115" s="59"/>
      <c r="B115" s="1">
        <v>3</v>
      </c>
      <c r="C115" s="10">
        <v>38670</v>
      </c>
      <c r="D115" s="1" t="s">
        <v>4</v>
      </c>
      <c r="E115" s="32">
        <v>1.2191658387096775</v>
      </c>
      <c r="F115" s="32">
        <v>1.2210827661290322</v>
      </c>
      <c r="G115" s="32">
        <v>1.2229996935483871</v>
      </c>
      <c r="H115" s="32">
        <v>1.2249166209677422</v>
      </c>
      <c r="I115" s="32">
        <v>1.226833548387097</v>
      </c>
      <c r="J115" s="32">
        <v>1.2287504758064518</v>
      </c>
      <c r="K115" s="32">
        <v>1.2306674032258065</v>
      </c>
      <c r="L115" s="32">
        <v>1.2325843306451614</v>
      </c>
      <c r="M115" s="32">
        <v>1.2345012580645163</v>
      </c>
      <c r="N115" s="32">
        <v>1.236418185483871</v>
      </c>
      <c r="O115" s="32">
        <v>1.2383351129032258</v>
      </c>
      <c r="P115" s="32">
        <v>1.2402520403225807</v>
      </c>
      <c r="Q115" s="32">
        <v>1.2421689677419356</v>
      </c>
      <c r="R115" s="57">
        <v>1.2440858951612905</v>
      </c>
      <c r="S115" s="32">
        <v>1.2460028225806452</v>
      </c>
      <c r="T115" s="45">
        <v>1.24791975</v>
      </c>
    </row>
    <row r="116" spans="1:20" ht="15">
      <c r="A116" s="59" t="s">
        <v>8</v>
      </c>
      <c r="B116" s="3">
        <v>1</v>
      </c>
      <c r="C116" s="9">
        <v>38789</v>
      </c>
      <c r="D116" s="3" t="s">
        <v>4</v>
      </c>
      <c r="E116" s="34">
        <v>1.0019354838709678</v>
      </c>
      <c r="F116" s="34">
        <v>1.0025806451612904</v>
      </c>
      <c r="G116" s="34">
        <v>1.0032258064516129</v>
      </c>
      <c r="H116" s="34">
        <v>1.0038709677419355</v>
      </c>
      <c r="I116" s="34">
        <v>1.004516129032258</v>
      </c>
      <c r="J116" s="34">
        <v>1.0051612903225806</v>
      </c>
      <c r="K116" s="34">
        <v>1.0058064516129033</v>
      </c>
      <c r="L116" s="34">
        <v>1.0064516129032257</v>
      </c>
      <c r="M116" s="34">
        <v>1.0070967741935484</v>
      </c>
      <c r="N116" s="34">
        <v>1.007741935483871</v>
      </c>
      <c r="O116" s="34">
        <v>1.0083870967741935</v>
      </c>
      <c r="P116" s="34">
        <v>1.0090322580645161</v>
      </c>
      <c r="Q116" s="34">
        <v>1.0096774193548388</v>
      </c>
      <c r="R116" s="54">
        <v>1.0103225806451612</v>
      </c>
      <c r="S116" s="42">
        <v>1.0109677419354839</v>
      </c>
      <c r="T116" s="46">
        <v>1.0116129032258065</v>
      </c>
    </row>
    <row r="117" spans="1:20" ht="15.75" thickBot="1">
      <c r="A117" s="60"/>
      <c r="B117" s="1">
        <v>1</v>
      </c>
      <c r="C117" s="10">
        <v>38881</v>
      </c>
      <c r="D117" s="1" t="s">
        <v>4</v>
      </c>
      <c r="E117" s="32">
        <v>1.0038709677419355</v>
      </c>
      <c r="F117" s="32">
        <v>1.0051612903225806</v>
      </c>
      <c r="G117" s="32">
        <v>1.0064516129032257</v>
      </c>
      <c r="H117" s="32">
        <v>1.007741935483871</v>
      </c>
      <c r="I117" s="32">
        <v>1.0090322580645161</v>
      </c>
      <c r="J117" s="32">
        <v>1.0103225806451612</v>
      </c>
      <c r="K117" s="32">
        <v>1.0116129032258065</v>
      </c>
      <c r="L117" s="32">
        <v>1.0129032258064516</v>
      </c>
      <c r="M117" s="32">
        <v>1.0141935483870967</v>
      </c>
      <c r="N117" s="32">
        <v>1.0154838709677418</v>
      </c>
      <c r="O117" s="32">
        <v>1.0167741935483872</v>
      </c>
      <c r="P117" s="32">
        <v>1.0180645161290323</v>
      </c>
      <c r="Q117" s="32">
        <v>1.0193548387096774</v>
      </c>
      <c r="R117" s="57">
        <v>1.0206451612903227</v>
      </c>
      <c r="S117" s="32">
        <v>1.0219354838709678</v>
      </c>
      <c r="T117" s="45">
        <v>1.0232258064516129</v>
      </c>
    </row>
  </sheetData>
  <mergeCells count="57">
    <mergeCell ref="A102:A103"/>
    <mergeCell ref="A48:A49"/>
    <mergeCell ref="A100:A101"/>
    <mergeCell ref="A96:A97"/>
    <mergeCell ref="A98:A99"/>
    <mergeCell ref="A94:A95"/>
    <mergeCell ref="A88:A89"/>
    <mergeCell ref="A74:A75"/>
    <mergeCell ref="A80:A81"/>
    <mergeCell ref="A40:A41"/>
    <mergeCell ref="A42:A43"/>
    <mergeCell ref="A44:A45"/>
    <mergeCell ref="A72:A73"/>
    <mergeCell ref="A68:A69"/>
    <mergeCell ref="A26:A27"/>
    <mergeCell ref="A32:A33"/>
    <mergeCell ref="A34:A35"/>
    <mergeCell ref="A38:A39"/>
    <mergeCell ref="A36:A37"/>
    <mergeCell ref="A22:A23"/>
    <mergeCell ref="A24:A25"/>
    <mergeCell ref="A90:A91"/>
    <mergeCell ref="A86:A87"/>
    <mergeCell ref="A62:A63"/>
    <mergeCell ref="A58:A59"/>
    <mergeCell ref="A60:A61"/>
    <mergeCell ref="A82:A83"/>
    <mergeCell ref="A54:A55"/>
    <mergeCell ref="A52:A53"/>
    <mergeCell ref="A12:A13"/>
    <mergeCell ref="A14:A15"/>
    <mergeCell ref="A16:A17"/>
    <mergeCell ref="A18:A19"/>
    <mergeCell ref="A4:A5"/>
    <mergeCell ref="A6:A7"/>
    <mergeCell ref="A8:A9"/>
    <mergeCell ref="A10:A11"/>
    <mergeCell ref="A110:A111"/>
    <mergeCell ref="A92:A93"/>
    <mergeCell ref="A28:A29"/>
    <mergeCell ref="A84:A85"/>
    <mergeCell ref="A56:A57"/>
    <mergeCell ref="A70:A71"/>
    <mergeCell ref="A50:A51"/>
    <mergeCell ref="A78:A79"/>
    <mergeCell ref="A66:A67"/>
    <mergeCell ref="A30:A31"/>
    <mergeCell ref="A116:A117"/>
    <mergeCell ref="A114:A115"/>
    <mergeCell ref="A20:A21"/>
    <mergeCell ref="A46:A47"/>
    <mergeCell ref="A76:A77"/>
    <mergeCell ref="A112:A113"/>
    <mergeCell ref="A108:A109"/>
    <mergeCell ref="A64:A65"/>
    <mergeCell ref="A104:A105"/>
    <mergeCell ref="A106:A107"/>
  </mergeCells>
  <printOptions horizontalCentered="1"/>
  <pageMargins left="0.36" right="0.75" top="0.59" bottom="1" header="0" footer="0"/>
  <pageSetup horizontalDpi="600" verticalDpi="600" orientation="portrait" paperSize="5" scale="46" r:id="rId1"/>
  <rowBreaks count="1" manualBreakCount="1">
    <brk id="8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 Ponce</dc:creator>
  <cp:keywords/>
  <dc:description/>
  <cp:lastModifiedBy>rentas</cp:lastModifiedBy>
  <cp:lastPrinted>2006-01-06T15:13:30Z</cp:lastPrinted>
  <dcterms:created xsi:type="dcterms:W3CDTF">2004-07-12T14:40:20Z</dcterms:created>
  <dcterms:modified xsi:type="dcterms:W3CDTF">2005-09-01T12:45:24Z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